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2025.g\IZVJEŠTAJ O IZVRŠENJU FIN.PLANA\GODIŠNJI IZVJEŠTAJ\"/>
    </mc:Choice>
  </mc:AlternateContent>
  <xr:revisionPtr revIDLastSave="0" documentId="13_ncr:1_{B23F6A08-8286-47A2-8DCC-1F719E75614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oseban dio" sheetId="18" r:id="rId5"/>
    <sheet name="Posebni izvještaji" sheetId="1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18" l="1"/>
  <c r="G278" i="18" l="1"/>
  <c r="G277" i="18"/>
  <c r="G276" i="18"/>
  <c r="G275" i="18"/>
  <c r="G274" i="18"/>
  <c r="G273" i="18"/>
  <c r="C311" i="18"/>
  <c r="C308" i="18"/>
  <c r="G308" i="18" s="1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56" i="18"/>
  <c r="H257" i="18"/>
  <c r="H258" i="18"/>
  <c r="H260" i="18"/>
  <c r="H266" i="18"/>
  <c r="H267" i="18"/>
  <c r="H268" i="18"/>
  <c r="H269" i="18"/>
  <c r="H270" i="18"/>
  <c r="H271" i="18"/>
  <c r="H272" i="18"/>
  <c r="H305" i="18"/>
  <c r="H306" i="18"/>
  <c r="H307" i="18"/>
  <c r="H308" i="18"/>
  <c r="H309" i="18"/>
  <c r="H311" i="18"/>
  <c r="H312" i="18"/>
  <c r="H313" i="18"/>
  <c r="H314" i="18"/>
  <c r="H315" i="18"/>
  <c r="H316" i="18"/>
  <c r="H317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6" i="18"/>
  <c r="H337" i="18"/>
  <c r="H338" i="18"/>
  <c r="H339" i="18"/>
  <c r="H340" i="18"/>
  <c r="H341" i="18"/>
  <c r="H342" i="18"/>
  <c r="H343" i="18"/>
  <c r="H344" i="18"/>
  <c r="H345" i="18"/>
  <c r="H346" i="18"/>
  <c r="H348" i="18"/>
  <c r="H349" i="18"/>
  <c r="H351" i="18"/>
  <c r="H352" i="18"/>
  <c r="H353" i="18"/>
  <c r="H354" i="18"/>
  <c r="H355" i="18"/>
  <c r="H357" i="18"/>
  <c r="H358" i="18"/>
  <c r="H359" i="18"/>
  <c r="H360" i="18"/>
  <c r="H361" i="18"/>
  <c r="H363" i="18"/>
  <c r="H364" i="18"/>
  <c r="H365" i="18"/>
  <c r="H366" i="18"/>
  <c r="H367" i="18"/>
  <c r="H369" i="18"/>
  <c r="H370" i="18"/>
  <c r="H371" i="18"/>
  <c r="H372" i="18"/>
  <c r="H373" i="18"/>
  <c r="H374" i="18"/>
  <c r="H375" i="18"/>
  <c r="H376" i="18"/>
  <c r="H377" i="18"/>
  <c r="H378" i="18"/>
  <c r="H379" i="18"/>
  <c r="H212" i="18"/>
  <c r="H213" i="18"/>
  <c r="H218" i="18"/>
  <c r="H219" i="18"/>
  <c r="H220" i="18"/>
  <c r="H221" i="18"/>
  <c r="H222" i="18"/>
  <c r="H223" i="18"/>
  <c r="H224" i="18"/>
  <c r="H225" i="18"/>
  <c r="H226" i="18"/>
  <c r="H227" i="18"/>
  <c r="H228" i="18"/>
  <c r="H230" i="18"/>
  <c r="H211" i="18"/>
  <c r="H139" i="18"/>
  <c r="H140" i="18"/>
  <c r="H141" i="18"/>
  <c r="H143" i="18"/>
  <c r="H144" i="18"/>
  <c r="H145" i="18"/>
  <c r="H146" i="18"/>
  <c r="H147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75" i="18"/>
  <c r="H176" i="18"/>
  <c r="H177" i="18"/>
  <c r="H178" i="18"/>
  <c r="H138" i="18"/>
  <c r="G173" i="18"/>
  <c r="G172" i="18"/>
  <c r="H137" i="18"/>
  <c r="G142" i="18"/>
  <c r="G130" i="18"/>
  <c r="H136" i="18"/>
  <c r="H125" i="18"/>
  <c r="H126" i="18"/>
  <c r="H127" i="18"/>
  <c r="H128" i="18"/>
  <c r="H129" i="18"/>
  <c r="G114" i="18"/>
  <c r="G115" i="18"/>
  <c r="G116" i="18"/>
  <c r="G117" i="18"/>
  <c r="G120" i="18"/>
  <c r="G121" i="18"/>
  <c r="G122" i="18"/>
  <c r="H113" i="18"/>
  <c r="H114" i="18"/>
  <c r="H115" i="18"/>
  <c r="H116" i="18"/>
  <c r="H117" i="18"/>
  <c r="H121" i="18"/>
  <c r="H123" i="18"/>
  <c r="H124" i="18"/>
  <c r="H110" i="18"/>
  <c r="H111" i="18"/>
  <c r="H112" i="18"/>
  <c r="H109" i="18"/>
  <c r="G106" i="18"/>
  <c r="H85" i="18"/>
  <c r="H86" i="18"/>
  <c r="H89" i="18"/>
  <c r="H90" i="18"/>
  <c r="H97" i="18"/>
  <c r="H100" i="18"/>
  <c r="G87" i="18"/>
  <c r="G88" i="18"/>
  <c r="G61" i="18"/>
  <c r="H55" i="18"/>
  <c r="H56" i="18"/>
  <c r="H57" i="18"/>
  <c r="H58" i="18"/>
  <c r="H59" i="18"/>
  <c r="H60" i="18"/>
  <c r="H61" i="18"/>
  <c r="H63" i="18"/>
  <c r="H64" i="18"/>
  <c r="H65" i="18"/>
  <c r="H66" i="18"/>
  <c r="H67" i="18"/>
  <c r="H68" i="18"/>
  <c r="H71" i="18"/>
  <c r="H72" i="18"/>
  <c r="H74" i="18"/>
  <c r="H76" i="18"/>
  <c r="H77" i="18"/>
  <c r="H78" i="18"/>
  <c r="H79" i="18"/>
  <c r="H80" i="18"/>
  <c r="H81" i="18"/>
  <c r="H83" i="18"/>
  <c r="H84" i="18"/>
  <c r="H54" i="18"/>
  <c r="H53" i="18"/>
  <c r="H36" i="18"/>
  <c r="H37" i="18"/>
  <c r="H38" i="18"/>
  <c r="H39" i="18"/>
  <c r="H40" i="18"/>
  <c r="H41" i="18"/>
  <c r="H44" i="18"/>
  <c r="H46" i="18"/>
  <c r="H47" i="18"/>
  <c r="H48" i="18"/>
  <c r="H49" i="18"/>
  <c r="H52" i="18"/>
  <c r="H35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G11" i="18"/>
  <c r="G12" i="18"/>
  <c r="G13" i="18"/>
  <c r="G14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2" i="18"/>
  <c r="G63" i="18"/>
  <c r="G64" i="18"/>
  <c r="G65" i="18"/>
  <c r="G66" i="18"/>
  <c r="G67" i="18"/>
  <c r="G68" i="18"/>
  <c r="G69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9" i="18"/>
  <c r="G90" i="18"/>
  <c r="G91" i="18"/>
  <c r="G92" i="18"/>
  <c r="G94" i="18"/>
  <c r="G95" i="18"/>
  <c r="G96" i="18"/>
  <c r="G97" i="18"/>
  <c r="G98" i="18"/>
  <c r="G100" i="18"/>
  <c r="G102" i="18"/>
  <c r="G103" i="18"/>
  <c r="G109" i="18"/>
  <c r="G110" i="18"/>
  <c r="G111" i="18"/>
  <c r="G112" i="18"/>
  <c r="G113" i="18"/>
  <c r="G136" i="18"/>
  <c r="G137" i="18"/>
  <c r="G138" i="18"/>
  <c r="G139" i="18"/>
  <c r="G140" i="18"/>
  <c r="G141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211" i="18"/>
  <c r="G212" i="18"/>
  <c r="G213" i="18"/>
  <c r="G214" i="18"/>
  <c r="G215" i="18"/>
  <c r="G216" i="18"/>
  <c r="G217" i="18"/>
  <c r="G218" i="18"/>
  <c r="G219" i="18"/>
  <c r="G220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62" i="18"/>
  <c r="G263" i="18"/>
  <c r="G264" i="18"/>
  <c r="G265" i="18"/>
  <c r="G300" i="18"/>
  <c r="G301" i="18"/>
  <c r="G302" i="18"/>
  <c r="G303" i="18"/>
  <c r="G304" i="18"/>
  <c r="G305" i="18"/>
  <c r="G306" i="18"/>
  <c r="G309" i="18"/>
  <c r="G310" i="18"/>
  <c r="G312" i="18"/>
  <c r="G313" i="18"/>
  <c r="G314" i="18"/>
  <c r="G315" i="18"/>
  <c r="G316" i="18"/>
  <c r="G317" i="18"/>
  <c r="G318" i="18"/>
  <c r="G319" i="18"/>
  <c r="G320" i="18"/>
  <c r="G321" i="18"/>
  <c r="G322" i="18"/>
  <c r="G324" i="18"/>
  <c r="G381" i="18"/>
  <c r="H10" i="18"/>
  <c r="G10" i="18"/>
  <c r="C307" i="18" l="1"/>
  <c r="G307" i="18" s="1"/>
  <c r="G311" i="18"/>
  <c r="K99" i="3"/>
  <c r="K109" i="3"/>
  <c r="K95" i="3"/>
  <c r="J103" i="3"/>
  <c r="J104" i="3"/>
  <c r="J106" i="3"/>
  <c r="J107" i="3"/>
  <c r="J108" i="3"/>
  <c r="J109" i="3"/>
  <c r="J110" i="3"/>
  <c r="J111" i="3"/>
  <c r="G45" i="8"/>
  <c r="F40" i="8"/>
  <c r="G23" i="8"/>
  <c r="F18" i="8"/>
  <c r="I36" i="3"/>
  <c r="I35" i="3" s="1"/>
  <c r="I34" i="3" s="1"/>
  <c r="C9" i="8"/>
  <c r="E22" i="8"/>
  <c r="D22" i="8"/>
  <c r="C22" i="8"/>
  <c r="G22" i="8" s="1"/>
  <c r="D44" i="8"/>
  <c r="E44" i="8"/>
  <c r="C44" i="8"/>
  <c r="G10" i="11"/>
  <c r="G12" i="11"/>
  <c r="E13" i="11"/>
  <c r="D8" i="11"/>
  <c r="E9" i="11"/>
  <c r="C11" i="11"/>
  <c r="G11" i="11" s="1"/>
  <c r="C9" i="11"/>
  <c r="B42" i="8"/>
  <c r="B39" i="8"/>
  <c r="B34" i="8"/>
  <c r="B31" i="8"/>
  <c r="B29" i="8"/>
  <c r="B20" i="8"/>
  <c r="B17" i="8"/>
  <c r="B12" i="8"/>
  <c r="B9" i="8"/>
  <c r="B7" i="8"/>
  <c r="I85" i="3"/>
  <c r="I73" i="3"/>
  <c r="I66" i="3"/>
  <c r="I61" i="3"/>
  <c r="I57" i="3"/>
  <c r="I55" i="3"/>
  <c r="I51" i="3"/>
  <c r="G26" i="3"/>
  <c r="G98" i="3"/>
  <c r="G39" i="3"/>
  <c r="G38" i="3" s="1"/>
  <c r="G19" i="3"/>
  <c r="G11" i="3"/>
  <c r="G10" i="3" s="1"/>
  <c r="I14" i="1"/>
  <c r="I10" i="1"/>
  <c r="I92" i="3"/>
  <c r="I11" i="3"/>
  <c r="F110" i="3"/>
  <c r="F109" i="3" s="1"/>
  <c r="F107" i="3"/>
  <c r="F102" i="3"/>
  <c r="F96" i="3"/>
  <c r="F95" i="3" s="1"/>
  <c r="F92" i="3"/>
  <c r="F91" i="3" s="1"/>
  <c r="F85" i="3"/>
  <c r="F83" i="3"/>
  <c r="F73" i="3"/>
  <c r="F66" i="3"/>
  <c r="F61" i="3"/>
  <c r="F57" i="3"/>
  <c r="F55" i="3"/>
  <c r="F51" i="3"/>
  <c r="F31" i="3"/>
  <c r="F30" i="3" s="1"/>
  <c r="F26" i="3"/>
  <c r="F25" i="3" s="1"/>
  <c r="F22" i="3"/>
  <c r="F21" i="3"/>
  <c r="F19" i="3"/>
  <c r="F18" i="3" s="1"/>
  <c r="F11" i="3"/>
  <c r="F10" i="3" s="1"/>
  <c r="F13" i="1"/>
  <c r="F10" i="1"/>
  <c r="F16" i="1" s="1"/>
  <c r="F25" i="1" s="1"/>
  <c r="G24" i="1" s="1"/>
  <c r="I102" i="3"/>
  <c r="I99" i="3" s="1"/>
  <c r="G44" i="8" l="1"/>
  <c r="F50" i="3"/>
  <c r="F60" i="3"/>
  <c r="F99" i="3"/>
  <c r="F98" i="3" s="1"/>
  <c r="G9" i="11"/>
  <c r="E8" i="11"/>
  <c r="B28" i="8"/>
  <c r="B8" i="11" s="1"/>
  <c r="B13" i="11" s="1"/>
  <c r="B14" i="11" s="1"/>
  <c r="B6" i="8"/>
  <c r="F9" i="3"/>
  <c r="F8" i="3" s="1"/>
  <c r="G30" i="8"/>
  <c r="G32" i="8"/>
  <c r="G33" i="8"/>
  <c r="G37" i="8"/>
  <c r="G38" i="8"/>
  <c r="F30" i="8"/>
  <c r="F32" i="8"/>
  <c r="F33" i="8"/>
  <c r="F37" i="8"/>
  <c r="F38" i="8"/>
  <c r="F49" i="3" l="1"/>
  <c r="F48" i="3" s="1"/>
  <c r="E39" i="8"/>
  <c r="F39" i="8" s="1"/>
  <c r="G8" i="8"/>
  <c r="G10" i="8"/>
  <c r="G11" i="8"/>
  <c r="G16" i="8"/>
  <c r="F8" i="8"/>
  <c r="F10" i="8"/>
  <c r="F11" i="8"/>
  <c r="F16" i="8"/>
  <c r="E17" i="8"/>
  <c r="F17" i="8" s="1"/>
  <c r="J64" i="3"/>
  <c r="J65" i="3"/>
  <c r="J67" i="3"/>
  <c r="J68" i="3"/>
  <c r="J69" i="3"/>
  <c r="J70" i="3"/>
  <c r="J71" i="3"/>
  <c r="J72" i="3"/>
  <c r="J74" i="3"/>
  <c r="J75" i="3"/>
  <c r="J76" i="3"/>
  <c r="J77" i="3"/>
  <c r="J78" i="3"/>
  <c r="J79" i="3"/>
  <c r="J80" i="3"/>
  <c r="J81" i="3"/>
  <c r="J82" i="3"/>
  <c r="J86" i="3"/>
  <c r="J87" i="3"/>
  <c r="J89" i="3"/>
  <c r="J90" i="3"/>
  <c r="J93" i="3"/>
  <c r="J94" i="3"/>
  <c r="J97" i="3"/>
  <c r="J52" i="3"/>
  <c r="J53" i="3"/>
  <c r="J54" i="3"/>
  <c r="J56" i="3"/>
  <c r="J58" i="3"/>
  <c r="J62" i="3"/>
  <c r="J63" i="3"/>
  <c r="I110" i="3"/>
  <c r="I109" i="3" s="1"/>
  <c r="I96" i="3"/>
  <c r="I95" i="3" s="1"/>
  <c r="I91" i="3"/>
  <c r="K91" i="3" s="1"/>
  <c r="K27" i="3"/>
  <c r="K28" i="3"/>
  <c r="I30" i="3"/>
  <c r="I26" i="3"/>
  <c r="I25" i="3" s="1"/>
  <c r="I22" i="3"/>
  <c r="I21" i="3" s="1"/>
  <c r="I19" i="3"/>
  <c r="I18" i="3" s="1"/>
  <c r="K11" i="3"/>
  <c r="G25" i="3"/>
  <c r="G18" i="3"/>
  <c r="K24" i="1"/>
  <c r="K15" i="1"/>
  <c r="K14" i="1"/>
  <c r="K11" i="1"/>
  <c r="J15" i="1"/>
  <c r="J14" i="1"/>
  <c r="J11" i="1"/>
  <c r="I13" i="1"/>
  <c r="J24" i="1"/>
  <c r="I50" i="3" l="1"/>
  <c r="K50" i="3" s="1"/>
  <c r="I60" i="3"/>
  <c r="K60" i="3" s="1"/>
  <c r="I98" i="3"/>
  <c r="K19" i="3"/>
  <c r="I10" i="3"/>
  <c r="K26" i="3"/>
  <c r="I16" i="1"/>
  <c r="I25" i="1" s="1"/>
  <c r="K25" i="3"/>
  <c r="K18" i="3"/>
  <c r="I9" i="3" l="1"/>
  <c r="I8" i="3" s="1"/>
  <c r="I49" i="3"/>
  <c r="I48" i="3" s="1"/>
  <c r="E42" i="8" l="1"/>
  <c r="D42" i="8"/>
  <c r="C42" i="8"/>
  <c r="E34" i="8"/>
  <c r="D34" i="8"/>
  <c r="C34" i="8"/>
  <c r="E31" i="8"/>
  <c r="F31" i="8" s="1"/>
  <c r="D31" i="8"/>
  <c r="C31" i="8"/>
  <c r="E29" i="8"/>
  <c r="E28" i="8" s="1"/>
  <c r="D29" i="8"/>
  <c r="C29" i="8"/>
  <c r="C20" i="8"/>
  <c r="D20" i="8"/>
  <c r="E20" i="8"/>
  <c r="C12" i="8"/>
  <c r="D12" i="8"/>
  <c r="E12" i="8"/>
  <c r="D9" i="8"/>
  <c r="E9" i="8"/>
  <c r="C7" i="8"/>
  <c r="D7" i="8"/>
  <c r="E7" i="8"/>
  <c r="E6" i="8" s="1"/>
  <c r="H110" i="3"/>
  <c r="H109" i="3" s="1"/>
  <c r="H107" i="3"/>
  <c r="H102" i="3"/>
  <c r="J102" i="3"/>
  <c r="H100" i="3"/>
  <c r="H92" i="3"/>
  <c r="H91" i="3" s="1"/>
  <c r="H85" i="3"/>
  <c r="J85" i="3"/>
  <c r="H83" i="3"/>
  <c r="H61" i="3"/>
  <c r="J61" i="3"/>
  <c r="H73" i="3"/>
  <c r="J73" i="3"/>
  <c r="J66" i="3"/>
  <c r="H57" i="3"/>
  <c r="J57" i="3"/>
  <c r="H55" i="3"/>
  <c r="J55" i="3"/>
  <c r="H51" i="3"/>
  <c r="J51" i="3"/>
  <c r="G13" i="1"/>
  <c r="K13" i="1" s="1"/>
  <c r="H13" i="1"/>
  <c r="H16" i="1" s="1"/>
  <c r="J13" i="1"/>
  <c r="J12" i="3"/>
  <c r="J20" i="3"/>
  <c r="J27" i="3"/>
  <c r="G15" i="3"/>
  <c r="H15" i="3"/>
  <c r="G30" i="3"/>
  <c r="G9" i="3" s="1"/>
  <c r="G8" i="3" s="1"/>
  <c r="H30" i="3"/>
  <c r="H25" i="3"/>
  <c r="G22" i="3"/>
  <c r="G21" i="3" s="1"/>
  <c r="H22" i="3"/>
  <c r="H21" i="3" s="1"/>
  <c r="H19" i="3"/>
  <c r="H18" i="3" s="1"/>
  <c r="J19" i="3"/>
  <c r="H13" i="3"/>
  <c r="H11" i="3"/>
  <c r="K10" i="3"/>
  <c r="H10" i="3"/>
  <c r="G10" i="1"/>
  <c r="K10" i="1" s="1"/>
  <c r="J10" i="1"/>
  <c r="C6" i="8" l="1"/>
  <c r="C28" i="8"/>
  <c r="G29" i="8"/>
  <c r="G34" i="8"/>
  <c r="F34" i="8"/>
  <c r="G31" i="8"/>
  <c r="F28" i="8"/>
  <c r="F29" i="8"/>
  <c r="J95" i="3"/>
  <c r="J96" i="3"/>
  <c r="J91" i="3"/>
  <c r="J92" i="3"/>
  <c r="F9" i="8"/>
  <c r="G9" i="8"/>
  <c r="G7" i="8"/>
  <c r="F7" i="8"/>
  <c r="F12" i="8"/>
  <c r="G12" i="8"/>
  <c r="D28" i="8"/>
  <c r="D6" i="8"/>
  <c r="H99" i="3"/>
  <c r="H98" i="3" s="1"/>
  <c r="H96" i="3" s="1"/>
  <c r="H95" i="3" s="1"/>
  <c r="J10" i="3"/>
  <c r="H60" i="3"/>
  <c r="J99" i="3"/>
  <c r="K98" i="3"/>
  <c r="J60" i="3"/>
  <c r="H50" i="3"/>
  <c r="J50" i="3"/>
  <c r="J11" i="3"/>
  <c r="J25" i="3"/>
  <c r="J26" i="3"/>
  <c r="J18" i="3"/>
  <c r="G16" i="1"/>
  <c r="H9" i="3"/>
  <c r="H8" i="3" s="1"/>
  <c r="C13" i="11" l="1"/>
  <c r="C8" i="11" s="1"/>
  <c r="G28" i="8"/>
  <c r="J98" i="3"/>
  <c r="J16" i="1"/>
  <c r="F6" i="8"/>
  <c r="G6" i="8"/>
  <c r="K8" i="3"/>
  <c r="K9" i="3"/>
  <c r="G49" i="3"/>
  <c r="K49" i="3" s="1"/>
  <c r="H49" i="3"/>
  <c r="H48" i="3" s="1"/>
  <c r="J9" i="3"/>
  <c r="J8" i="3"/>
  <c r="J48" i="3" l="1"/>
  <c r="J49" i="3"/>
  <c r="G48" i="3"/>
  <c r="K48" i="3" s="1"/>
  <c r="G8" i="11" l="1"/>
  <c r="F8" i="11"/>
  <c r="G14" i="11" l="1"/>
  <c r="F14" i="11"/>
  <c r="F13" i="11" s="1"/>
  <c r="G13" i="11"/>
</calcChain>
</file>

<file path=xl/sharedStrings.xml><?xml version="1.0" encoding="utf-8"?>
<sst xmlns="http://schemas.openxmlformats.org/spreadsheetml/2006/main" count="1001" uniqueCount="309">
  <si>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</si>
  <si>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</si>
  <si>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</si>
  <si>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</si>
  <si>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</si>
  <si>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</si>
  <si>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</si>
  <si>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</si>
  <si>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</si>
  <si>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</si>
  <si>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</si>
  <si>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</si>
  <si>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</si>
  <si>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UKUPNI PRIHODI</t>
  </si>
  <si>
    <t>Pomoći iz inozemstva i od subjekata unutar općeg proračuna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</si>
  <si>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</si>
  <si>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</si>
  <si>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</si>
  <si>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</si>
  <si>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</si>
  <si>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</si>
  <si>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</si>
  <si>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</si>
  <si>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</si>
  <si>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</si>
  <si>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</si>
  <si>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</si>
  <si>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</si>
  <si>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</si>
  <si>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</si>
  <si>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</si>
  <si>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</si>
  <si>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</si>
  <si>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</si>
  <si>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</si>
  <si>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</si>
  <si>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</si>
  <si>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</si>
  <si>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</si>
  <si>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</si>
  <si>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Tekuće pomoći proračunskim korisnicima iz proračuna koji im nije nadležan</t>
  </si>
  <si>
    <t>Tekuće pomoći temeljem prijenosa EU sredstava</t>
  </si>
  <si>
    <t>Prihodi od imovine</t>
  </si>
  <si>
    <t>Prihodi od kamata</t>
  </si>
  <si>
    <t>Prihodi od upravnih i administrativnih pristojbi, pristojbi po posebnim propisima i naknada</t>
  </si>
  <si>
    <t>Ostali nespomenuti prihodi</t>
  </si>
  <si>
    <t>Pomoći proračunskim korisnicima iz proračuna koji im nije nadležan</t>
  </si>
  <si>
    <t>Pomoći temeljem prijenosa EU sredstava</t>
  </si>
  <si>
    <t>Prihodi od financijske imovine</t>
  </si>
  <si>
    <t>Prihodi po posebnim propisima</t>
  </si>
  <si>
    <t>Prihodi od pruženih usluga</t>
  </si>
  <si>
    <t>Prihodi od prodaje proizvoda i robe te pruženih usluga i prihodi od donacija</t>
  </si>
  <si>
    <t xml:space="preserve">Prihodi iz nadležnog proračuna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</si>
  <si>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</si>
  <si>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</si>
  <si>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</si>
  <si>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</si>
  <si>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Kazne, upravne mjere i ostali prihodi</t>
  </si>
  <si>
    <t>Kazne i upravne mjere</t>
  </si>
  <si>
    <t>Ostale kazne</t>
  </si>
  <si>
    <t>Plaće za prekovremeni rad</t>
  </si>
  <si>
    <t>Plaće za posebne uvjete rada</t>
  </si>
  <si>
    <t>Ostali rashodi za zaposlene</t>
  </si>
  <si>
    <t>Doprinosi za zdravstveno osiguranje</t>
  </si>
  <si>
    <t>Doprinosi za obvezno zdr.osiguranje u sl.nezapo.</t>
  </si>
  <si>
    <t>Doprinosi na plaće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</si>
  <si>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</si>
  <si>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</si>
  <si>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</si>
  <si>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</si>
  <si>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</si>
  <si>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</si>
  <si>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</si>
  <si>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</si>
  <si>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</si>
  <si>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</si>
  <si>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</si>
  <si>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</si>
  <si>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</si>
  <si>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</si>
  <si>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</si>
  <si>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</si>
  <si>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</si>
  <si>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</si>
  <si>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</si>
  <si>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</si>
  <si>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osobama izvan radnog odnosa</t>
  </si>
  <si>
    <t>Ostali nespomenuti rashodi poslovanja</t>
  </si>
  <si>
    <t>Naknade za rad predstavničkih i izvršnih tijela, povjerenstava i slično</t>
  </si>
  <si>
    <t>Premije osiguranja</t>
  </si>
  <si>
    <t>Članarine</t>
  </si>
  <si>
    <t>Pristojbe i naknade</t>
  </si>
  <si>
    <t>Financijski rashodi</t>
  </si>
  <si>
    <t>Bankarske usluge i usluge platnog prometa</t>
  </si>
  <si>
    <t>Zatezne kamate</t>
  </si>
  <si>
    <t>Ostali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</si>
  <si>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</si>
  <si>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</si>
  <si>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</si>
  <si>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Rashodi za nabavu proizvedene dugotrajne imovine</t>
  </si>
  <si>
    <t>Građevinski objekti</t>
  </si>
  <si>
    <t>Ostali građevinski objekti</t>
  </si>
  <si>
    <t>Postrojenja i oprema</t>
  </si>
  <si>
    <t>Uredska oprema i namještaj</t>
  </si>
  <si>
    <t>Medicinska i laboratorijska oprema</t>
  </si>
  <si>
    <t>Instrumenti, uređaji i strojevi</t>
  </si>
  <si>
    <t>Uređaji, strojevi i oprema za ostale namjene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</si>
  <si>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</si>
  <si>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</si>
  <si>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</si>
  <si>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</si>
  <si>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11 Nenamjenski prihodi i primici</t>
  </si>
  <si>
    <t>4 Prihodi za posebne namjene</t>
  </si>
  <si>
    <t>47 Prihodi za posebne namjene za domove za starije osobe</t>
  </si>
  <si>
    <t>48 Decentralizirana sredstva</t>
  </si>
  <si>
    <t>5 Pomoći</t>
  </si>
  <si>
    <t>51 Europska unija</t>
  </si>
  <si>
    <t>53 Ministarstva i državne ustanove za proračunske korisnike</t>
  </si>
  <si>
    <t>52 Ministarstva i državne ustanove</t>
  </si>
  <si>
    <t>55 Gradovi i općine za proračunske korisnike</t>
  </si>
  <si>
    <t>81 Zaduživanje za izgradnju DZSO</t>
  </si>
  <si>
    <t>8 Zaduživanja</t>
  </si>
  <si>
    <t>10 Socijalna zaštita</t>
  </si>
  <si>
    <t>102 Starost</t>
  </si>
  <si>
    <t>IZVJEŠTAJ O RASHODIMA I IZDACIMA PREMA PROGRAMSKOJ, EKONOMSKOJ KLASIFIKACIJI I IZVORIMA FINANCIRANJA</t>
  </si>
  <si>
    <t>POSEBNI DIO</t>
  </si>
  <si>
    <t xml:space="preserve"> RAČUN RASHODA I IZDATAKA</t>
  </si>
  <si>
    <t>Kapitalna ulaganja u DZSO Alfredo Štiglić Pula</t>
  </si>
  <si>
    <t>Plan za zdravlje i socijalno blagostanje</t>
  </si>
  <si>
    <t>Sitan inventar</t>
  </si>
  <si>
    <t>Službena, radna i zaštitna odjeća i obuća</t>
  </si>
  <si>
    <t>Doprinosi za obvezno zdravstveno osiguranje</t>
  </si>
  <si>
    <t>7=5/3*100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</si>
  <si>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</si>
  <si>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</si>
  <si>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</si>
  <si>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</si>
  <si>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</si>
  <si>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Tekuće donacije</t>
  </si>
  <si>
    <t>6 Donacije</t>
  </si>
  <si>
    <t>64 Donacije med.opreme van proračuna</t>
  </si>
  <si>
    <t>SVEUKUPNO RASHODI</t>
  </si>
  <si>
    <t>POSEBNI IZVJEŠTAJI</t>
  </si>
  <si>
    <t>RKP: 0770</t>
  </si>
  <si>
    <t>OPIS</t>
  </si>
  <si>
    <t>Neplaćena potraživanja</t>
  </si>
  <si>
    <t>Dospjelih obveza</t>
  </si>
  <si>
    <t>Potencijalnih obveza po osnovi sudskih sporova</t>
  </si>
  <si>
    <t xml:space="preserve">Izvještaj o stanju potraživanja i dospjelih obveza te o stanju potencijalnih obveza </t>
  </si>
  <si>
    <t>po osnovi sudskih sporova</t>
  </si>
  <si>
    <t xml:space="preserve">OSTVARENJE/IZVRŠENJE 
1.-12.2024. </t>
  </si>
  <si>
    <t>Ostali prihodi</t>
  </si>
  <si>
    <t>Rezultat poslovanja</t>
  </si>
  <si>
    <t>Rezultat višak/manjak</t>
  </si>
  <si>
    <t>Višak prihoda i primitaka</t>
  </si>
  <si>
    <t>53 Ministarstva regionalnog razvoja i fondova EU-projekti PK</t>
  </si>
  <si>
    <t>62 Donacije za subjekte izvan proračuna</t>
  </si>
  <si>
    <t xml:space="preserve">IZVRŠENJE 
1.-12.2024. </t>
  </si>
  <si>
    <t xml:space="preserve">IZVJEŠTAJ O IZVRŠENJU FINANCIJSKOG PLANA PRORAČUNSKOG KORISNIKA JEDINICE LOKALNE I PODRUČNE (REGIONALNE) SAMOUPRAVE ZA DRUGO POLUGODIŠTE 2025. </t>
  </si>
  <si>
    <t>IZVORNI PLAN ILI REBALANS 2025.*</t>
  </si>
  <si>
    <t>TEKUĆI PLAN 2025.*</t>
  </si>
  <si>
    <t xml:space="preserve">OSTVARENJE/IZVRŠENJE 
1.-12.2025. </t>
  </si>
  <si>
    <t xml:space="preserve">IZVRŠENJE 
1.-12.2025. </t>
  </si>
  <si>
    <t>07 Zdravstvo</t>
  </si>
  <si>
    <t>074 Službe javnog zdravstva</t>
  </si>
  <si>
    <t>09 Obrazovanje</t>
  </si>
  <si>
    <t>095 Obrazovanje koje se ne može definirati</t>
  </si>
  <si>
    <t>9 Višak prethodne godine</t>
  </si>
  <si>
    <t>91 Višak prethodne godine</t>
  </si>
  <si>
    <t xml:space="preserve">                                                                                                                                    Stanje na 31.12.2025.</t>
  </si>
  <si>
    <t>Prihodi od prodaje nefinancijske imovine</t>
  </si>
  <si>
    <t>Prihodi od prodaje proizvedene dug. imovine</t>
  </si>
  <si>
    <t>Razdjel 008</t>
  </si>
  <si>
    <t>UPRAVNI ODJEL ZA ZDRAVSTVO I SOCIJALNU SKRB</t>
  </si>
  <si>
    <t>Glava 008       03</t>
  </si>
  <si>
    <t>DOMOVI ZA STARIJE OSOBE</t>
  </si>
  <si>
    <t>Proračunski korisnik 008       03        7770</t>
  </si>
  <si>
    <t>DOM ZA STARIJE OSOBE ALFREDO ŠTIGLIĆ PULA</t>
  </si>
  <si>
    <t>Program 4215</t>
  </si>
  <si>
    <t>Program mjera za osiguravanje potrebnih ljudskih resursa</t>
  </si>
  <si>
    <t>Aktivnost A421501</t>
  </si>
  <si>
    <t>Stručno usavršavanje zdravstvenih radnika</t>
  </si>
  <si>
    <t>Izvor 1.</t>
  </si>
  <si>
    <t>Opći prihodi i primici</t>
  </si>
  <si>
    <t>Izvor 1.1.</t>
  </si>
  <si>
    <t>32</t>
  </si>
  <si>
    <t>3213</t>
  </si>
  <si>
    <t>Aktivnost A421502</t>
  </si>
  <si>
    <t>Stambeno zbrinjavanje po beneficiranim uvjetima</t>
  </si>
  <si>
    <t>31</t>
  </si>
  <si>
    <t>3121</t>
  </si>
  <si>
    <t>Aktivnost A421505</t>
  </si>
  <si>
    <t>Financijski bonus vjernosti poslodavcu</t>
  </si>
  <si>
    <t>Aktivnost A421507</t>
  </si>
  <si>
    <t>Financijski bonus dobrodošlice</t>
  </si>
  <si>
    <t>Program 5201</t>
  </si>
  <si>
    <t>Domovi za starije osobe-decentralizirane funkcije</t>
  </si>
  <si>
    <t>Aktivnost A520101</t>
  </si>
  <si>
    <t>Izvor 4.</t>
  </si>
  <si>
    <t>Prihodi za posebne namjene</t>
  </si>
  <si>
    <t>Izvor 4.7.</t>
  </si>
  <si>
    <t>Prihodi za posebne namjene za proračunske korisnike - 2025.g</t>
  </si>
  <si>
    <t>3111</t>
  </si>
  <si>
    <t>3113</t>
  </si>
  <si>
    <t>3114</t>
  </si>
  <si>
    <t>3132</t>
  </si>
  <si>
    <t>3133</t>
  </si>
  <si>
    <t>Doprinosi za obvezno osiguranje u slučaju nezaposlenosti</t>
  </si>
  <si>
    <t>Izvor 4.8.</t>
  </si>
  <si>
    <t>Decentralizirana sredstva</t>
  </si>
  <si>
    <t>Aktivnost A520102</t>
  </si>
  <si>
    <t>Materijalni i financijski rashodi</t>
  </si>
  <si>
    <t>3211</t>
  </si>
  <si>
    <t>3212</t>
  </si>
  <si>
    <t>3221</t>
  </si>
  <si>
    <t>3222</t>
  </si>
  <si>
    <t>3223</t>
  </si>
  <si>
    <t>3224</t>
  </si>
  <si>
    <t>3225</t>
  </si>
  <si>
    <t>Sitni inventar i autogume</t>
  </si>
  <si>
    <t>3227</t>
  </si>
  <si>
    <t>3231</t>
  </si>
  <si>
    <t>Usluge telefona, interneta, pošte i prijevoza</t>
  </si>
  <si>
    <t>3232</t>
  </si>
  <si>
    <t>Usluge tekućeg i investicijskog  održavanja</t>
  </si>
  <si>
    <t>3233</t>
  </si>
  <si>
    <t>3234</t>
  </si>
  <si>
    <t>3235</t>
  </si>
  <si>
    <t>3236</t>
  </si>
  <si>
    <t>3237</t>
  </si>
  <si>
    <t>3238</t>
  </si>
  <si>
    <t>3239</t>
  </si>
  <si>
    <t>3241</t>
  </si>
  <si>
    <t>Naknade troškova osobama izvan radnog odnosa</t>
  </si>
  <si>
    <t>3291</t>
  </si>
  <si>
    <t>3292</t>
  </si>
  <si>
    <t>3295</t>
  </si>
  <si>
    <t>3299</t>
  </si>
  <si>
    <t>34</t>
  </si>
  <si>
    <t>3431</t>
  </si>
  <si>
    <t>3433</t>
  </si>
  <si>
    <t>37</t>
  </si>
  <si>
    <t>3721</t>
  </si>
  <si>
    <t>Izvor 5.</t>
  </si>
  <si>
    <t>Pomoći</t>
  </si>
  <si>
    <t>Izvor 5.3.</t>
  </si>
  <si>
    <t>Darovnice</t>
  </si>
  <si>
    <t>Aktivnost A520103</t>
  </si>
  <si>
    <t>42</t>
  </si>
  <si>
    <t>4221</t>
  </si>
  <si>
    <t>4222</t>
  </si>
  <si>
    <t>Komunikacijska oprema</t>
  </si>
  <si>
    <t>4223</t>
  </si>
  <si>
    <t>Oprema za održavanje i zaštitu</t>
  </si>
  <si>
    <t>4224</t>
  </si>
  <si>
    <t>4227</t>
  </si>
  <si>
    <t>4262</t>
  </si>
  <si>
    <t>45</t>
  </si>
  <si>
    <t>4511</t>
  </si>
  <si>
    <t>Aktivnost A520104</t>
  </si>
  <si>
    <t>Hitne intervencije</t>
  </si>
  <si>
    <t>Program 5203</t>
  </si>
  <si>
    <t>Aktivnost K520302</t>
  </si>
  <si>
    <t>Program 6101</t>
  </si>
  <si>
    <t>Aktivnost A610120</t>
  </si>
  <si>
    <t>Centar za oboljele od Alzheimerove bolesti</t>
  </si>
  <si>
    <t>Izvor 5.5.</t>
  </si>
  <si>
    <t>Gradovi i općine za proračunske korisnike - 2025.g.</t>
  </si>
  <si>
    <t>Aktivnost A610122</t>
  </si>
  <si>
    <t>Volonterstvo u ustanovi</t>
  </si>
  <si>
    <t>Aktivnost A610124</t>
  </si>
  <si>
    <t>Dnevni boravak za osobe oboljele od Alzheimerove demencije</t>
  </si>
  <si>
    <t>Aktivnost A610125</t>
  </si>
  <si>
    <t>Pomoć i njega u kući</t>
  </si>
  <si>
    <t>3214</t>
  </si>
  <si>
    <t>Aktivnost A610126</t>
  </si>
  <si>
    <t>Dodatne mjere zdravstvene zaštite</t>
  </si>
  <si>
    <t>Aktivnost A610129</t>
  </si>
  <si>
    <t>Sufinanciranje redovne djelatnosti DZSO</t>
  </si>
  <si>
    <t>Izvor 6.</t>
  </si>
  <si>
    <t>Donacije</t>
  </si>
  <si>
    <t>Izvor 6.2.</t>
  </si>
  <si>
    <t>Donacije za Istarsku županiju - 2025.g.</t>
  </si>
  <si>
    <t>Izvor 9.</t>
  </si>
  <si>
    <t>Višak prethodne godine-2025.g.</t>
  </si>
  <si>
    <t>Izvor 9.1.</t>
  </si>
  <si>
    <t>Višak prethodne godine-2025</t>
  </si>
  <si>
    <t>Aktivnost A610154</t>
  </si>
  <si>
    <t>Edukacija njegovatelja i članova obitelji starijih osoba</t>
  </si>
  <si>
    <t>Aktivnost A610155</t>
  </si>
  <si>
    <t>Savjetovalište za obitelj</t>
  </si>
  <si>
    <t>Aktivnost A610156</t>
  </si>
  <si>
    <t>Senior klub</t>
  </si>
  <si>
    <t>Aktivnost A610159</t>
  </si>
  <si>
    <t>Gerontološki centar Vila Trapp</t>
  </si>
  <si>
    <t>Aktivnost A610160</t>
  </si>
  <si>
    <t>Dnevni boravak sa senzornom sobom za osobe oboljele od Alzheimerove i drugih demencija</t>
  </si>
  <si>
    <t>Program 9210</t>
  </si>
  <si>
    <t>EU projekti kod proračunskih korisnika u socijalni</t>
  </si>
  <si>
    <t>Aktivnost T921002</t>
  </si>
  <si>
    <t>ZaBoravak</t>
  </si>
  <si>
    <t>Napomena</t>
  </si>
  <si>
    <t>Izgradnja nebodera A.Štiglić Pula</t>
  </si>
  <si>
    <t>Postrojena i oprema</t>
  </si>
  <si>
    <t>Aktivnost A610133</t>
  </si>
  <si>
    <t xml:space="preserve">Dana 24.03.2026. poslala sam mail gđi Tanji Banković Medančić (Višoj savjetnici za financije u Upravnom odjelu za zdravstvo i socijalnu skrb) i gđi Lauri </t>
  </si>
  <si>
    <t xml:space="preserve">Peruško Hanjc (Voditeljici Odsjeka za proračun i plansko analitičke poslove) u kojem navodim da podaci iz programa Libusoft i naši nisu istovjetni odnosno </t>
  </si>
  <si>
    <t>ne odgovaraju našem predanom završnom računu.</t>
  </si>
  <si>
    <t>Dana 25.03.2026. nazvala sam gđu Lauru Peruško Hanjc i ponovila poslan mail  te mi je dala uputu da radim po svojim podacima.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</si>
</sst>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1A]"/>
    <numFmt numFmtId="165" formatCode="#,##0.00\ [$€-1];[Red]\-#,##0.00\ [$€-1]"/>
    <numFmt numFmtId="166" formatCode="[$-1041A]#,##0.00;\-#,##0.00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,"/>
      <charset val="238"/>
    </font>
    <font>
      <i/>
      <sz val="10"/>
      <color theme="1"/>
      <name val="Ar,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19" fillId="0" borderId="3" xfId="0" applyNumberFormat="1" applyFont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18" fillId="0" borderId="3" xfId="0" applyFont="1" applyBorder="1"/>
    <xf numFmtId="0" fontId="6" fillId="0" borderId="0" xfId="0" applyFont="1" applyAlignment="1">
      <alignment horizontal="center" vertical="center" wrapText="1"/>
    </xf>
    <xf numFmtId="0" fontId="20" fillId="0" borderId="0" xfId="0" applyFont="1"/>
    <xf numFmtId="0" fontId="10" fillId="2" borderId="3" xfId="0" applyFont="1" applyFill="1" applyBorder="1" applyAlignment="1">
      <alignment horizontal="left" vertical="center" wrapText="1"/>
    </xf>
    <xf numFmtId="0" fontId="18" fillId="0" borderId="0" xfId="0" applyFont="1"/>
    <xf numFmtId="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center"/>
    </xf>
    <xf numFmtId="4" fontId="19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horizontal="center"/>
    </xf>
    <xf numFmtId="0" fontId="20" fillId="2" borderId="3" xfId="0" applyFont="1" applyFill="1" applyBorder="1"/>
    <xf numFmtId="0" fontId="24" fillId="2" borderId="3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center"/>
    </xf>
    <xf numFmtId="0" fontId="24" fillId="2" borderId="3" xfId="0" applyFont="1" applyFill="1" applyBorder="1"/>
    <xf numFmtId="0" fontId="23" fillId="2" borderId="3" xfId="0" applyFont="1" applyFill="1" applyBorder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0" fontId="22" fillId="2" borderId="3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0" fontId="19" fillId="2" borderId="3" xfId="0" applyFont="1" applyFill="1" applyBorder="1" applyAlignment="1">
      <alignment horizontal="left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19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20" fillId="2" borderId="3" xfId="0" applyFont="1" applyFill="1" applyBorder="1" applyAlignment="1">
      <alignment horizontal="left"/>
    </xf>
    <xf numFmtId="0" fontId="13" fillId="2" borderId="3" xfId="0" applyFont="1" applyFill="1" applyBorder="1"/>
    <xf numFmtId="0" fontId="20" fillId="2" borderId="0" xfId="0" applyFont="1" applyFill="1"/>
    <xf numFmtId="0" fontId="10" fillId="2" borderId="3" xfId="0" applyFont="1" applyFill="1" applyBorder="1" applyAlignment="1">
      <alignment horizontal="center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4" fontId="11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6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/>
    <xf numFmtId="0" fontId="13" fillId="0" borderId="5" xfId="0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4" fontId="22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wrapText="1"/>
    </xf>
    <xf numFmtId="0" fontId="9" fillId="2" borderId="0" xfId="0" quotePrefix="1" applyFont="1" applyFill="1" applyAlignment="1">
      <alignment horizontal="left" vertical="center"/>
    </xf>
    <xf numFmtId="0" fontId="9" fillId="2" borderId="0" xfId="0" quotePrefix="1" applyFont="1" applyFill="1" applyAlignment="1">
      <alignment horizontal="center" vertical="center"/>
    </xf>
    <xf numFmtId="0" fontId="9" fillId="2" borderId="0" xfId="0" quotePrefix="1" applyFont="1" applyFill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4" fontId="18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0" fontId="9" fillId="0" borderId="0" xfId="0" applyFont="1"/>
    <xf numFmtId="49" fontId="6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 readingOrder="1"/>
      <protection locked="0"/>
    </xf>
    <xf numFmtId="0" fontId="11" fillId="4" borderId="2" xfId="0" applyFont="1" applyFill="1" applyBorder="1" applyAlignment="1" applyProtection="1">
      <alignment vertical="center" wrapText="1" readingOrder="1"/>
      <protection locked="0"/>
    </xf>
    <xf numFmtId="166" fontId="11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4" fontId="19" fillId="4" borderId="2" xfId="0" applyNumberFormat="1" applyFont="1" applyFill="1" applyBorder="1" applyAlignment="1">
      <alignment horizontal="center"/>
    </xf>
    <xf numFmtId="0" fontId="9" fillId="3" borderId="3" xfId="0" applyFont="1" applyFill="1" applyBorder="1" applyAlignment="1" applyProtection="1">
      <alignment vertical="center" wrapText="1" readingOrder="1"/>
      <protection locked="0"/>
    </xf>
    <xf numFmtId="166" fontId="9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4" fontId="18" fillId="3" borderId="3" xfId="0" applyNumberFormat="1" applyFont="1" applyFill="1" applyBorder="1" applyAlignment="1">
      <alignment horizontal="center"/>
    </xf>
    <xf numFmtId="2" fontId="18" fillId="3" borderId="3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vertical="center" wrapText="1" readingOrder="1"/>
      <protection locked="0"/>
    </xf>
    <xf numFmtId="166" fontId="9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1" fillId="3" borderId="3" xfId="0" applyFont="1" applyFill="1" applyBorder="1" applyAlignment="1" applyProtection="1">
      <alignment vertical="center" wrapText="1" readingOrder="1"/>
      <protection locked="0"/>
    </xf>
    <xf numFmtId="4" fontId="19" fillId="3" borderId="3" xfId="0" applyNumberFormat="1" applyFont="1" applyFill="1" applyBorder="1" applyAlignment="1">
      <alignment horizontal="center"/>
    </xf>
    <xf numFmtId="166" fontId="11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2" fontId="19" fillId="3" borderId="3" xfId="0" applyNumberFormat="1" applyFont="1" applyFill="1" applyBorder="1" applyAlignment="1">
      <alignment horizontal="center"/>
    </xf>
    <xf numFmtId="0" fontId="1" fillId="0" borderId="0" xfId="0" applyFont="1"/>
    <xf numFmtId="2" fontId="18" fillId="0" borderId="3" xfId="0" applyNumberFormat="1" applyFont="1" applyBorder="1" applyAlignment="1">
      <alignment horizontal="center"/>
    </xf>
    <xf numFmtId="2" fontId="19" fillId="4" borderId="3" xfId="0" applyNumberFormat="1" applyFont="1" applyFill="1" applyBorder="1" applyAlignment="1">
      <alignment horizontal="center"/>
    </xf>
    <xf numFmtId="0" fontId="9" fillId="0" borderId="8" xfId="0" applyFont="1" applyBorder="1" applyAlignment="1" applyProtection="1">
      <alignment vertical="center" wrapText="1" readingOrder="1"/>
      <protection locked="0"/>
    </xf>
    <xf numFmtId="4" fontId="18" fillId="0" borderId="8" xfId="0" applyNumberFormat="1" applyFont="1" applyBorder="1" applyAlignment="1">
      <alignment horizontal="center"/>
    </xf>
    <xf numFmtId="166" fontId="9" fillId="0" borderId="8" xfId="0" applyNumberFormat="1" applyFont="1" applyBorder="1" applyAlignment="1" applyProtection="1">
      <alignment horizontal="center" vertical="center" wrapText="1" readingOrder="1"/>
      <protection locked="0"/>
    </xf>
    <xf numFmtId="2" fontId="18" fillId="0" borderId="8" xfId="0" applyNumberFormat="1" applyFont="1" applyBorder="1" applyAlignment="1">
      <alignment horizontal="center"/>
    </xf>
    <xf numFmtId="2" fontId="19" fillId="3" borderId="9" xfId="0" applyNumberFormat="1" applyFont="1" applyFill="1" applyBorder="1" applyAlignment="1">
      <alignment horizontal="center"/>
    </xf>
    <xf numFmtId="0" fontId="11" fillId="4" borderId="10" xfId="0" applyFont="1" applyFill="1" applyBorder="1" applyAlignment="1" applyProtection="1">
      <alignment vertical="center" wrapText="1" readingOrder="1"/>
      <protection locked="0"/>
    </xf>
    <xf numFmtId="0" fontId="11" fillId="4" borderId="11" xfId="0" applyFont="1" applyFill="1" applyBorder="1" applyAlignment="1" applyProtection="1">
      <alignment vertical="center" wrapText="1" readingOrder="1"/>
      <protection locked="0"/>
    </xf>
    <xf numFmtId="4" fontId="19" fillId="4" borderId="11" xfId="0" applyNumberFormat="1" applyFont="1" applyFill="1" applyBorder="1" applyAlignment="1">
      <alignment horizontal="center"/>
    </xf>
    <xf numFmtId="166" fontId="11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2" fontId="19" fillId="4" borderId="11" xfId="0" applyNumberFormat="1" applyFont="1" applyFill="1" applyBorder="1" applyAlignment="1">
      <alignment horizontal="center"/>
    </xf>
    <xf numFmtId="2" fontId="19" fillId="4" borderId="12" xfId="0" applyNumberFormat="1" applyFont="1" applyFill="1" applyBorder="1" applyAlignment="1">
      <alignment horizontal="center"/>
    </xf>
    <xf numFmtId="0" fontId="11" fillId="4" borderId="15" xfId="0" applyFont="1" applyFill="1" applyBorder="1" applyAlignment="1" applyProtection="1">
      <alignment vertical="center" wrapText="1" readingOrder="1"/>
      <protection locked="0"/>
    </xf>
    <xf numFmtId="0" fontId="11" fillId="4" borderId="16" xfId="0" applyFont="1" applyFill="1" applyBorder="1" applyAlignment="1" applyProtection="1">
      <alignment vertical="center" wrapText="1" readingOrder="1"/>
      <protection locked="0"/>
    </xf>
    <xf numFmtId="4" fontId="19" fillId="4" borderId="16" xfId="0" applyNumberFormat="1" applyFont="1" applyFill="1" applyBorder="1" applyAlignment="1">
      <alignment horizontal="center"/>
    </xf>
    <xf numFmtId="166" fontId="11" fillId="4" borderId="16" xfId="0" applyNumberFormat="1" applyFont="1" applyFill="1" applyBorder="1" applyAlignment="1" applyProtection="1">
      <alignment horizontal="center" vertical="center" wrapText="1" readingOrder="1"/>
      <protection locked="0"/>
    </xf>
    <xf numFmtId="2" fontId="19" fillId="4" borderId="16" xfId="0" applyNumberFormat="1" applyFont="1" applyFill="1" applyBorder="1" applyAlignment="1">
      <alignment horizontal="center"/>
    </xf>
    <xf numFmtId="2" fontId="19" fillId="4" borderId="14" xfId="0" applyNumberFormat="1" applyFont="1" applyFill="1" applyBorder="1" applyAlignment="1">
      <alignment horizontal="center"/>
    </xf>
    <xf numFmtId="0" fontId="11" fillId="3" borderId="9" xfId="0" applyFont="1" applyFill="1" applyBorder="1" applyAlignment="1" applyProtection="1">
      <alignment vertical="center" wrapText="1" readingOrder="1"/>
      <protection locked="0"/>
    </xf>
    <xf numFmtId="4" fontId="19" fillId="3" borderId="9" xfId="0" applyNumberFormat="1" applyFont="1" applyFill="1" applyBorder="1" applyAlignment="1">
      <alignment horizontal="center"/>
    </xf>
    <xf numFmtId="166" fontId="11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2" fontId="18" fillId="0" borderId="9" xfId="0" applyNumberFormat="1" applyFont="1" applyBorder="1" applyAlignment="1">
      <alignment horizontal="center"/>
    </xf>
    <xf numFmtId="0" fontId="9" fillId="0" borderId="3" xfId="0" applyFont="1" applyBorder="1" applyAlignment="1" applyProtection="1">
      <alignment horizontal="left" vertical="center" wrapText="1" readingOrder="1"/>
      <protection locked="0"/>
    </xf>
    <xf numFmtId="0" fontId="9" fillId="0" borderId="9" xfId="0" applyFont="1" applyBorder="1" applyAlignment="1" applyProtection="1">
      <alignment vertical="center" wrapText="1" readingOrder="1"/>
      <protection locked="0"/>
    </xf>
    <xf numFmtId="4" fontId="18" fillId="0" borderId="9" xfId="0" applyNumberFormat="1" applyFont="1" applyBorder="1" applyAlignment="1">
      <alignment horizontal="center"/>
    </xf>
    <xf numFmtId="166" fontId="9" fillId="0" borderId="9" xfId="0" applyNumberFormat="1" applyFont="1" applyBorder="1" applyAlignment="1" applyProtection="1">
      <alignment horizontal="center" vertical="center" wrapText="1" readingOrder="1"/>
      <protection locked="0"/>
    </xf>
    <xf numFmtId="2" fontId="19" fillId="4" borderId="21" xfId="0" applyNumberFormat="1" applyFont="1" applyFill="1" applyBorder="1" applyAlignment="1">
      <alignment horizontal="center"/>
    </xf>
    <xf numFmtId="2" fontId="19" fillId="4" borderId="22" xfId="0" applyNumberFormat="1" applyFont="1" applyFill="1" applyBorder="1" applyAlignment="1">
      <alignment horizontal="center"/>
    </xf>
    <xf numFmtId="0" fontId="9" fillId="0" borderId="8" xfId="0" applyFont="1" applyBorder="1" applyAlignment="1" applyProtection="1">
      <alignment horizontal="left" vertical="center" wrapText="1" readingOrder="1"/>
      <protection locked="0"/>
    </xf>
    <xf numFmtId="0" fontId="9" fillId="0" borderId="3" xfId="0" applyFont="1" applyBorder="1" applyAlignment="1">
      <alignment horizontal="left"/>
    </xf>
    <xf numFmtId="0" fontId="9" fillId="0" borderId="3" xfId="0" applyFont="1" applyBorder="1"/>
    <xf numFmtId="0" fontId="11" fillId="3" borderId="10" xfId="0" applyFont="1" applyFill="1" applyBorder="1" applyAlignment="1" applyProtection="1">
      <alignment vertical="center" wrapText="1" readingOrder="1"/>
      <protection locked="0"/>
    </xf>
    <xf numFmtId="0" fontId="11" fillId="3" borderId="11" xfId="0" applyFont="1" applyFill="1" applyBorder="1" applyAlignment="1" applyProtection="1">
      <alignment vertical="center" wrapText="1" readingOrder="1"/>
      <protection locked="0"/>
    </xf>
    <xf numFmtId="4" fontId="19" fillId="3" borderId="11" xfId="0" applyNumberFormat="1" applyFont="1" applyFill="1" applyBorder="1" applyAlignment="1">
      <alignment horizontal="center"/>
    </xf>
    <xf numFmtId="166" fontId="11" fillId="3" borderId="11" xfId="0" applyNumberFormat="1" applyFont="1" applyFill="1" applyBorder="1" applyAlignment="1" applyProtection="1">
      <alignment horizontal="center" vertical="center" wrapText="1" readingOrder="1"/>
      <protection locked="0"/>
    </xf>
    <xf numFmtId="2" fontId="19" fillId="3" borderId="19" xfId="0" applyNumberFormat="1" applyFont="1" applyFill="1" applyBorder="1" applyAlignment="1">
      <alignment horizontal="center"/>
    </xf>
    <xf numFmtId="2" fontId="19" fillId="3" borderId="12" xfId="0" applyNumberFormat="1" applyFont="1" applyFill="1" applyBorder="1" applyAlignment="1">
      <alignment horizontal="center"/>
    </xf>
    <xf numFmtId="2" fontId="19" fillId="3" borderId="20" xfId="0" applyNumberFormat="1" applyFont="1" applyFill="1" applyBorder="1" applyAlignment="1">
      <alignment horizontal="center"/>
    </xf>
    <xf numFmtId="0" fontId="11" fillId="3" borderId="23" xfId="0" applyFont="1" applyFill="1" applyBorder="1" applyAlignment="1" applyProtection="1">
      <alignment vertical="center" wrapText="1" readingOrder="1"/>
      <protection locked="0"/>
    </xf>
    <xf numFmtId="0" fontId="11" fillId="3" borderId="19" xfId="0" applyFont="1" applyFill="1" applyBorder="1" applyAlignment="1" applyProtection="1">
      <alignment vertical="center" wrapText="1" readingOrder="1"/>
      <protection locked="0"/>
    </xf>
    <xf numFmtId="4" fontId="19" fillId="3" borderId="19" xfId="0" applyNumberFormat="1" applyFont="1" applyFill="1" applyBorder="1" applyAlignment="1">
      <alignment horizontal="center"/>
    </xf>
    <xf numFmtId="166" fontId="11" fillId="3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3" borderId="15" xfId="0" applyFont="1" applyFill="1" applyBorder="1" applyAlignment="1" applyProtection="1">
      <alignment vertical="center" wrapText="1" readingOrder="1"/>
      <protection locked="0"/>
    </xf>
    <xf numFmtId="0" fontId="11" fillId="3" borderId="16" xfId="0" applyFont="1" applyFill="1" applyBorder="1" applyAlignment="1" applyProtection="1">
      <alignment vertical="center" wrapText="1" readingOrder="1"/>
      <protection locked="0"/>
    </xf>
    <xf numFmtId="4" fontId="19" fillId="3" borderId="16" xfId="0" applyNumberFormat="1" applyFont="1" applyFill="1" applyBorder="1" applyAlignment="1">
      <alignment horizontal="center"/>
    </xf>
    <xf numFmtId="166" fontId="11" fillId="3" borderId="16" xfId="0" applyNumberFormat="1" applyFont="1" applyFill="1" applyBorder="1" applyAlignment="1" applyProtection="1">
      <alignment horizontal="center" vertical="center" wrapText="1" readingOrder="1"/>
      <protection locked="0"/>
    </xf>
    <xf numFmtId="2" fontId="19" fillId="3" borderId="21" xfId="0" applyNumberFormat="1" applyFont="1" applyFill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0" fontId="26" fillId="0" borderId="0" xfId="0" applyFont="1"/>
    <xf numFmtId="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6" fontId="9" fillId="0" borderId="3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Normalno" xfId="0" builtinId="0"/>
    <cellStyle name="Obično_List4" xfId="1" xr:uid="{13458647-63F0-4880-BDC9-8209BC46A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P43"/>
  <sheetViews>
    <sheetView zoomScaleNormal="100" workbookViewId="0">
      <selection activeCell="A7" sqref="A7:E7"/>
    </sheetView>
  </sheetViews>
  <sheetFormatPr defaultRowHeight="15"/>
  <cols>
    <col min="5" max="5" width="15.42578125" customWidth="1"/>
    <col min="6" max="6" width="23.7109375" customWidth="1"/>
    <col min="7" max="7" width="19.5703125" customWidth="1"/>
    <col min="8" max="8" width="19.42578125" customWidth="1"/>
    <col min="9" max="9" width="23.7109375" customWidth="1"/>
    <col min="10" max="10" width="13.140625" customWidth="1"/>
    <col min="11" max="11" width="11.5703125" customWidth="1"/>
  </cols>
  <sheetData>
    <row r="3" spans="1:11" ht="42" customHeight="1">
      <c r="A3" s="189" t="s">
        <v>158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5.75" customHeight="1">
      <c r="A4" s="189" t="s">
        <v>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8" customHeight="1">
      <c r="A5" s="189" t="s">
        <v>33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8" customHeight="1">
      <c r="A6" s="19"/>
      <c r="B6" s="21"/>
      <c r="C6" s="21"/>
      <c r="D6" s="21"/>
      <c r="E6" s="21"/>
      <c r="F6" s="21"/>
      <c r="G6" s="21"/>
      <c r="H6" s="21"/>
      <c r="I6" s="21"/>
      <c r="J6" s="21"/>
    </row>
    <row r="7" spans="1:11">
      <c r="A7" s="200" t="s">
        <v>34</v>
      </c>
      <c r="B7" s="200"/>
      <c r="C7" s="200"/>
      <c r="D7" s="200"/>
      <c r="E7" s="200"/>
      <c r="F7" s="3"/>
      <c r="G7" s="3"/>
      <c r="H7" s="3"/>
      <c r="I7" s="3"/>
      <c r="J7" s="98"/>
    </row>
    <row r="8" spans="1:11" ht="38.25">
      <c r="A8" s="201" t="s">
        <v>6</v>
      </c>
      <c r="B8" s="202"/>
      <c r="C8" s="202"/>
      <c r="D8" s="202"/>
      <c r="E8" s="203"/>
      <c r="F8" s="16" t="s">
        <v>150</v>
      </c>
      <c r="G8" s="95" t="s">
        <v>159</v>
      </c>
      <c r="H8" s="95" t="s">
        <v>160</v>
      </c>
      <c r="I8" s="16" t="s">
        <v>161</v>
      </c>
      <c r="J8" s="95" t="s">
        <v>10</v>
      </c>
      <c r="K8" s="95" t="s">
        <v>25</v>
      </c>
    </row>
    <row r="9" spans="1:11" s="17" customFormat="1" ht="11.25">
      <c r="A9" s="194">
        <v>1</v>
      </c>
      <c r="B9" s="194"/>
      <c r="C9" s="194"/>
      <c r="D9" s="194"/>
      <c r="E9" s="195"/>
      <c r="F9" s="96">
        <v>5</v>
      </c>
      <c r="G9" s="96">
        <v>3</v>
      </c>
      <c r="H9" s="96">
        <v>4</v>
      </c>
      <c r="I9" s="96">
        <v>5</v>
      </c>
      <c r="J9" s="96" t="s">
        <v>12</v>
      </c>
      <c r="K9" s="96" t="s">
        <v>132</v>
      </c>
    </row>
    <row r="10" spans="1:11">
      <c r="A10" s="196" t="s">
        <v>0</v>
      </c>
      <c r="B10" s="197"/>
      <c r="C10" s="197"/>
      <c r="D10" s="197"/>
      <c r="E10" s="198"/>
      <c r="F10" s="28">
        <f>F11</f>
        <v>3143798.05</v>
      </c>
      <c r="G10" s="28">
        <f t="shared" ref="G10" si="0">G11</f>
        <v>3434509</v>
      </c>
      <c r="H10" s="28">
        <v>0</v>
      </c>
      <c r="I10" s="28">
        <f>I11+I12</f>
        <v>3368664.61</v>
      </c>
      <c r="J10" s="28">
        <f>I10/F10*100</f>
        <v>107.15270371772132</v>
      </c>
      <c r="K10" s="28">
        <f>I10/G10*100</f>
        <v>98.08285871430239</v>
      </c>
    </row>
    <row r="11" spans="1:11">
      <c r="A11" s="199" t="s">
        <v>26</v>
      </c>
      <c r="B11" s="191"/>
      <c r="C11" s="191"/>
      <c r="D11" s="191"/>
      <c r="E11" s="193"/>
      <c r="F11" s="29">
        <v>3143798.05</v>
      </c>
      <c r="G11" s="29">
        <v>3434509</v>
      </c>
      <c r="H11" s="29">
        <v>0</v>
      </c>
      <c r="I11" s="29">
        <v>3368364.61</v>
      </c>
      <c r="J11" s="29">
        <f>I11/F11*100</f>
        <v>107.14316112003442</v>
      </c>
      <c r="K11" s="29">
        <f>I11/G11*100</f>
        <v>98.074123841282685</v>
      </c>
    </row>
    <row r="12" spans="1:11">
      <c r="A12" s="192" t="s">
        <v>31</v>
      </c>
      <c r="B12" s="193"/>
      <c r="C12" s="193"/>
      <c r="D12" s="193"/>
      <c r="E12" s="193"/>
      <c r="F12" s="29"/>
      <c r="G12" s="29"/>
      <c r="H12" s="29"/>
      <c r="I12" s="29">
        <v>300</v>
      </c>
      <c r="J12" s="29"/>
      <c r="K12" s="29"/>
    </row>
    <row r="13" spans="1:11">
      <c r="A13" s="14" t="s">
        <v>1</v>
      </c>
      <c r="B13" s="20"/>
      <c r="C13" s="20"/>
      <c r="D13" s="20"/>
      <c r="E13" s="20"/>
      <c r="F13" s="28">
        <f t="shared" ref="F13" si="1">F14+F15</f>
        <v>3147871.85</v>
      </c>
      <c r="G13" s="28">
        <f t="shared" ref="G13:I13" si="2">G14+G15</f>
        <v>3434509</v>
      </c>
      <c r="H13" s="28">
        <f t="shared" si="2"/>
        <v>0</v>
      </c>
      <c r="I13" s="28">
        <f t="shared" si="2"/>
        <v>3425416.64</v>
      </c>
      <c r="J13" s="28">
        <f>I13/F13*100</f>
        <v>108.81690244156542</v>
      </c>
      <c r="K13" s="28">
        <f>I13/G13*100</f>
        <v>99.735264633168825</v>
      </c>
    </row>
    <row r="14" spans="1:11">
      <c r="A14" s="190" t="s">
        <v>27</v>
      </c>
      <c r="B14" s="191"/>
      <c r="C14" s="191"/>
      <c r="D14" s="191"/>
      <c r="E14" s="191"/>
      <c r="F14" s="29">
        <v>3093311.77</v>
      </c>
      <c r="G14" s="29">
        <v>3416295</v>
      </c>
      <c r="H14" s="29">
        <v>0</v>
      </c>
      <c r="I14" s="29">
        <f>3425416.64-I15</f>
        <v>3407247.1100000003</v>
      </c>
      <c r="J14" s="29">
        <f>I14/F14*100</f>
        <v>110.14884251386017</v>
      </c>
      <c r="K14" s="29">
        <f>I14/G14*100</f>
        <v>99.735154897337623</v>
      </c>
    </row>
    <row r="15" spans="1:11">
      <c r="A15" s="192" t="s">
        <v>28</v>
      </c>
      <c r="B15" s="193"/>
      <c r="C15" s="193"/>
      <c r="D15" s="193"/>
      <c r="E15" s="193"/>
      <c r="F15" s="29">
        <v>54560.08</v>
      </c>
      <c r="G15" s="29">
        <v>18214</v>
      </c>
      <c r="H15" s="29">
        <v>0</v>
      </c>
      <c r="I15" s="29">
        <v>18169.53</v>
      </c>
      <c r="J15" s="29">
        <f>I15/F15*100</f>
        <v>33.301875657073815</v>
      </c>
      <c r="K15" s="29">
        <f>I15/G15*100</f>
        <v>99.755847150543531</v>
      </c>
    </row>
    <row r="16" spans="1:11">
      <c r="A16" s="204" t="s">
        <v>35</v>
      </c>
      <c r="B16" s="197"/>
      <c r="C16" s="197"/>
      <c r="D16" s="197"/>
      <c r="E16" s="197"/>
      <c r="F16" s="28">
        <f t="shared" ref="F16" si="3">F10-F13</f>
        <v>-4073.8000000002794</v>
      </c>
      <c r="G16" s="28">
        <f t="shared" ref="G16:I16" si="4">G10-G13</f>
        <v>0</v>
      </c>
      <c r="H16" s="28">
        <f t="shared" si="4"/>
        <v>0</v>
      </c>
      <c r="I16" s="28">
        <f t="shared" si="4"/>
        <v>-56752.030000000261</v>
      </c>
      <c r="J16" s="28">
        <f>I16/F16*100</f>
        <v>1393.0980902350723</v>
      </c>
      <c r="K16" s="28">
        <v>0</v>
      </c>
    </row>
    <row r="17" spans="1:42" ht="18">
      <c r="A17" s="1"/>
      <c r="B17" s="13"/>
      <c r="C17" s="13"/>
      <c r="D17" s="13"/>
      <c r="E17" s="13"/>
      <c r="F17" s="97"/>
      <c r="G17" s="13"/>
      <c r="H17" s="97"/>
      <c r="I17" s="97"/>
      <c r="J17" s="97"/>
      <c r="K17" s="97"/>
    </row>
    <row r="18" spans="1:42" ht="18" customHeight="1">
      <c r="A18" s="200" t="s">
        <v>36</v>
      </c>
      <c r="B18" s="200"/>
      <c r="C18" s="200"/>
      <c r="D18" s="200"/>
      <c r="E18" s="200"/>
      <c r="F18" s="97"/>
      <c r="G18" s="13"/>
      <c r="H18" s="97"/>
      <c r="I18" s="97"/>
      <c r="J18" s="97"/>
      <c r="K18" s="97"/>
    </row>
    <row r="19" spans="1:42" ht="38.25">
      <c r="A19" s="201" t="s">
        <v>6</v>
      </c>
      <c r="B19" s="202"/>
      <c r="C19" s="202"/>
      <c r="D19" s="202"/>
      <c r="E19" s="203"/>
      <c r="F19" s="16" t="s">
        <v>150</v>
      </c>
      <c r="G19" s="95" t="s">
        <v>159</v>
      </c>
      <c r="H19" s="95" t="s">
        <v>160</v>
      </c>
      <c r="I19" s="16" t="s">
        <v>161</v>
      </c>
      <c r="J19" s="95" t="s">
        <v>10</v>
      </c>
      <c r="K19" s="95" t="s">
        <v>25</v>
      </c>
    </row>
    <row r="20" spans="1:42" s="17" customFormat="1">
      <c r="A20" s="194">
        <v>1</v>
      </c>
      <c r="B20" s="194"/>
      <c r="C20" s="194"/>
      <c r="D20" s="194"/>
      <c r="E20" s="195"/>
      <c r="F20" s="96">
        <v>5</v>
      </c>
      <c r="G20" s="96">
        <v>3</v>
      </c>
      <c r="H20" s="96">
        <v>4</v>
      </c>
      <c r="I20" s="96">
        <v>5</v>
      </c>
      <c r="J20" s="96" t="s">
        <v>12</v>
      </c>
      <c r="K20" s="96" t="s">
        <v>132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199" t="s">
        <v>29</v>
      </c>
      <c r="B21" s="208"/>
      <c r="C21" s="208"/>
      <c r="D21" s="208"/>
      <c r="E21" s="209"/>
      <c r="F21" s="29"/>
      <c r="G21" s="29"/>
      <c r="H21" s="29"/>
      <c r="I21" s="29"/>
      <c r="J21" s="29"/>
      <c r="K21" s="29"/>
    </row>
    <row r="22" spans="1:42" ht="23.25" customHeight="1">
      <c r="A22" s="199" t="s">
        <v>30</v>
      </c>
      <c r="B22" s="191"/>
      <c r="C22" s="191"/>
      <c r="D22" s="191"/>
      <c r="E22" s="191"/>
      <c r="F22" s="29"/>
      <c r="G22" s="29"/>
      <c r="H22" s="29"/>
      <c r="I22" s="29"/>
      <c r="J22" s="29"/>
      <c r="K22" s="29"/>
    </row>
    <row r="23" spans="1:42" s="22" customFormat="1" ht="15" customHeight="1">
      <c r="A23" s="205" t="s">
        <v>32</v>
      </c>
      <c r="B23" s="206"/>
      <c r="C23" s="206"/>
      <c r="D23" s="206"/>
      <c r="E23" s="207"/>
      <c r="F23" s="28"/>
      <c r="G23" s="28"/>
      <c r="H23" s="28"/>
      <c r="I23" s="28"/>
      <c r="J23" s="28"/>
      <c r="K23" s="2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2" customFormat="1" ht="15" customHeight="1">
      <c r="A24" s="205" t="s">
        <v>37</v>
      </c>
      <c r="B24" s="206"/>
      <c r="C24" s="206"/>
      <c r="D24" s="206"/>
      <c r="E24" s="207"/>
      <c r="F24" s="28">
        <v>9011.77</v>
      </c>
      <c r="G24" s="28">
        <f>F25</f>
        <v>4937.969999999721</v>
      </c>
      <c r="H24" s="28"/>
      <c r="I24" s="28">
        <v>6171.02</v>
      </c>
      <c r="J24" s="28">
        <f>I24/F24*100</f>
        <v>68.477335750912417</v>
      </c>
      <c r="K24" s="28">
        <f>I24/G24*100</f>
        <v>124.97078759085917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>
      <c r="A25" s="204" t="s">
        <v>38</v>
      </c>
      <c r="B25" s="197"/>
      <c r="C25" s="197"/>
      <c r="D25" s="197"/>
      <c r="E25" s="197"/>
      <c r="F25" s="28">
        <f>F16+F24</f>
        <v>4937.969999999721</v>
      </c>
      <c r="G25" s="28"/>
      <c r="H25" s="28"/>
      <c r="I25" s="28">
        <f>I16+I24</f>
        <v>-50581.010000000257</v>
      </c>
      <c r="J25" s="28">
        <v>0</v>
      </c>
      <c r="K25" s="28">
        <v>0</v>
      </c>
    </row>
    <row r="26" spans="1:42" ht="15.75">
      <c r="A26" s="10"/>
      <c r="B26" s="11"/>
      <c r="C26" s="11"/>
      <c r="D26" s="11"/>
      <c r="E26" s="11"/>
      <c r="F26" s="12"/>
      <c r="G26" s="12"/>
      <c r="H26" s="12"/>
      <c r="I26" s="12"/>
      <c r="J26" s="12"/>
    </row>
    <row r="27" spans="1:42" ht="15.75">
      <c r="A27" s="10"/>
      <c r="B27" s="11"/>
      <c r="C27" s="11"/>
      <c r="D27" s="11"/>
      <c r="E27" s="11"/>
      <c r="F27" s="12"/>
      <c r="G27" s="12"/>
      <c r="H27" s="12"/>
      <c r="I27" s="12"/>
      <c r="J27" s="12"/>
    </row>
    <row r="28" spans="1:42" ht="15" customHeight="1">
      <c r="A28" s="210" t="s">
        <v>133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</row>
    <row r="29" spans="1:42">
      <c r="A29" s="210" t="s">
        <v>134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</row>
    <row r="30" spans="1:42" ht="15" customHeight="1">
      <c r="A30" s="210" t="s">
        <v>135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</row>
    <row r="31" spans="1:42" ht="36.75" customHeight="1">
      <c r="A31" s="210" t="s">
        <v>136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</row>
    <row r="32" spans="1:42">
      <c r="A32" s="210"/>
      <c r="B32" s="210"/>
      <c r="C32" s="210"/>
      <c r="D32" s="210"/>
      <c r="E32" s="210"/>
      <c r="F32" s="210"/>
      <c r="G32" s="210"/>
      <c r="H32" s="210"/>
      <c r="I32" s="210"/>
      <c r="J32" s="210"/>
      <c r="K32" s="210"/>
    </row>
    <row r="33" spans="1:11" ht="15" customHeight="1">
      <c r="A33" s="211" t="s">
        <v>137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</row>
    <row r="34" spans="1:11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</row>
    <row r="37" spans="1:11">
      <c r="A37" s="210"/>
      <c r="B37" s="210"/>
      <c r="C37" s="210"/>
      <c r="D37" s="210"/>
      <c r="E37" s="210"/>
      <c r="F37" s="210"/>
      <c r="G37" s="210"/>
      <c r="H37" s="210"/>
      <c r="I37" s="210"/>
      <c r="J37" s="210"/>
      <c r="K37" s="210"/>
    </row>
    <row r="38" spans="1:11">
      <c r="A38" s="210"/>
      <c r="B38" s="210"/>
      <c r="C38" s="210"/>
      <c r="D38" s="210"/>
      <c r="E38" s="210"/>
      <c r="F38" s="210"/>
      <c r="G38" s="210"/>
      <c r="H38" s="210"/>
      <c r="I38" s="210"/>
      <c r="J38" s="210"/>
      <c r="K38" s="210"/>
    </row>
    <row r="39" spans="1:11">
      <c r="A39" s="210"/>
      <c r="B39" s="210"/>
      <c r="C39" s="210"/>
      <c r="D39" s="210"/>
      <c r="E39" s="210"/>
      <c r="F39" s="210"/>
      <c r="G39" s="210"/>
      <c r="H39" s="210"/>
      <c r="I39" s="210"/>
      <c r="J39" s="210"/>
      <c r="K39" s="210"/>
    </row>
    <row r="40" spans="1:11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</row>
    <row r="41" spans="1:11">
      <c r="A41" s="210"/>
      <c r="B41" s="210"/>
      <c r="C41" s="210"/>
      <c r="D41" s="210"/>
      <c r="E41" s="210"/>
      <c r="F41" s="210"/>
      <c r="G41" s="210"/>
      <c r="H41" s="210"/>
      <c r="I41" s="210"/>
      <c r="J41" s="210"/>
      <c r="K41" s="210"/>
    </row>
    <row r="42" spans="1:11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</row>
    <row r="43" spans="1:11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</row>
  </sheetData>
  <mergeCells count="30">
    <mergeCell ref="A39:K39"/>
    <mergeCell ref="A40:K41"/>
    <mergeCell ref="A42:K43"/>
    <mergeCell ref="A37:K37"/>
    <mergeCell ref="A38:K38"/>
    <mergeCell ref="A30:K30"/>
    <mergeCell ref="A31:K32"/>
    <mergeCell ref="A33:K34"/>
    <mergeCell ref="A28:K28"/>
    <mergeCell ref="A29:K29"/>
    <mergeCell ref="A18:E18"/>
    <mergeCell ref="A16:E16"/>
    <mergeCell ref="A25:E25"/>
    <mergeCell ref="A24:E24"/>
    <mergeCell ref="A19:E19"/>
    <mergeCell ref="A20:E20"/>
    <mergeCell ref="A22:E22"/>
    <mergeCell ref="A23:E23"/>
    <mergeCell ref="A21:E21"/>
    <mergeCell ref="A3:K3"/>
    <mergeCell ref="A4:K4"/>
    <mergeCell ref="A5:K5"/>
    <mergeCell ref="A14:E14"/>
    <mergeCell ref="A15:E15"/>
    <mergeCell ref="A9:E9"/>
    <mergeCell ref="A10:E10"/>
    <mergeCell ref="A11:E11"/>
    <mergeCell ref="A7:E7"/>
    <mergeCell ref="A8:E8"/>
    <mergeCell ref="A12:E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3"/>
  <sheetViews>
    <sheetView topLeftCell="A84" zoomScale="95" zoomScaleNormal="95" workbookViewId="0">
      <selection activeCell="M109" sqref="M109"/>
    </sheetView>
  </sheetViews>
  <sheetFormatPr defaultColWidth="9.140625" defaultRowHeight="12.75"/>
  <cols>
    <col min="1" max="1" width="4.42578125" style="32" customWidth="1"/>
    <col min="2" max="2" width="5" style="32" customWidth="1"/>
    <col min="3" max="3" width="4.5703125" style="32" customWidth="1"/>
    <col min="4" max="4" width="5.42578125" style="37" customWidth="1"/>
    <col min="5" max="5" width="44.7109375" style="32" customWidth="1"/>
    <col min="6" max="6" width="25.5703125" style="32" customWidth="1"/>
    <col min="7" max="7" width="22.42578125" style="32" customWidth="1"/>
    <col min="8" max="8" width="19.85546875" style="32" customWidth="1"/>
    <col min="9" max="9" width="25.5703125" style="32" customWidth="1"/>
    <col min="10" max="10" width="10.85546875" style="34" customWidth="1"/>
    <col min="11" max="11" width="10.140625" style="34" customWidth="1"/>
    <col min="12" max="16384" width="9.140625" style="32"/>
  </cols>
  <sheetData>
    <row r="1" spans="1:11" ht="15.75" customHeight="1">
      <c r="A1" s="185" t="s">
        <v>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>
      <c r="A2" s="31"/>
      <c r="B2" s="31"/>
      <c r="C2" s="31"/>
      <c r="D2" s="31"/>
      <c r="E2" s="31"/>
      <c r="F2" s="2"/>
      <c r="G2" s="31"/>
      <c r="H2" s="31"/>
      <c r="I2" s="2"/>
      <c r="J2" s="2"/>
    </row>
    <row r="3" spans="1:11" ht="18" customHeight="1">
      <c r="A3" s="185" t="s">
        <v>39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ht="15.75" customHeight="1">
      <c r="A4" s="185" t="s">
        <v>11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>
      <c r="A5" s="31"/>
      <c r="B5" s="31"/>
      <c r="C5" s="31"/>
      <c r="D5" s="31"/>
      <c r="E5" s="31"/>
      <c r="F5" s="2"/>
      <c r="G5" s="31"/>
      <c r="H5" s="31"/>
      <c r="I5" s="2"/>
      <c r="J5" s="2"/>
    </row>
    <row r="6" spans="1:11" ht="25.5">
      <c r="A6" s="186" t="s">
        <v>6</v>
      </c>
      <c r="B6" s="187"/>
      <c r="C6" s="187"/>
      <c r="D6" s="187"/>
      <c r="E6" s="212"/>
      <c r="F6" s="23" t="s">
        <v>150</v>
      </c>
      <c r="G6" s="23" t="s">
        <v>159</v>
      </c>
      <c r="H6" s="23" t="s">
        <v>160</v>
      </c>
      <c r="I6" s="23" t="s">
        <v>161</v>
      </c>
      <c r="J6" s="23" t="s">
        <v>10</v>
      </c>
      <c r="K6" s="23" t="s">
        <v>25</v>
      </c>
    </row>
    <row r="7" spans="1:11" ht="16.5" customHeight="1">
      <c r="A7" s="186">
        <v>1</v>
      </c>
      <c r="B7" s="187"/>
      <c r="C7" s="187"/>
      <c r="D7" s="187"/>
      <c r="E7" s="212"/>
      <c r="F7" s="23">
        <v>2</v>
      </c>
      <c r="G7" s="23">
        <v>3</v>
      </c>
      <c r="H7" s="23">
        <v>4</v>
      </c>
      <c r="I7" s="23">
        <v>5</v>
      </c>
      <c r="J7" s="23" t="s">
        <v>12</v>
      </c>
      <c r="K7" s="23" t="s">
        <v>132</v>
      </c>
    </row>
    <row r="8" spans="1:11">
      <c r="A8" s="4"/>
      <c r="B8" s="4"/>
      <c r="C8" s="4"/>
      <c r="D8" s="38"/>
      <c r="E8" s="4" t="s">
        <v>13</v>
      </c>
      <c r="F8" s="99">
        <f>F9</f>
        <v>3143798.05</v>
      </c>
      <c r="G8" s="99">
        <f>G9+G38</f>
        <v>3434509.0000000005</v>
      </c>
      <c r="H8" s="99">
        <f t="shared" ref="H8" si="0">H9</f>
        <v>0</v>
      </c>
      <c r="I8" s="99">
        <f>I9</f>
        <v>3368664.61</v>
      </c>
      <c r="J8" s="27">
        <f>I8/F8*100</f>
        <v>107.15270371772132</v>
      </c>
      <c r="K8" s="27">
        <f>I8/G8*100</f>
        <v>98.082858714302375</v>
      </c>
    </row>
    <row r="9" spans="1:11" ht="15.75" customHeight="1">
      <c r="A9" s="4">
        <v>6</v>
      </c>
      <c r="B9" s="4"/>
      <c r="C9" s="4"/>
      <c r="D9" s="38"/>
      <c r="E9" s="4" t="s">
        <v>2</v>
      </c>
      <c r="F9" s="99">
        <f>F10+F15+F18+F21+F25+F30</f>
        <v>3143798.05</v>
      </c>
      <c r="G9" s="99">
        <f>G10+G18+G25+G30</f>
        <v>3429571.0300000003</v>
      </c>
      <c r="H9" s="99">
        <f>H10+H15+H18+H21+H25+H30</f>
        <v>0</v>
      </c>
      <c r="I9" s="99">
        <f>I10+I15+I18+I21+I25+I30+I34</f>
        <v>3368664.61</v>
      </c>
      <c r="J9" s="27">
        <f t="shared" ref="J9:J27" si="1">I9/F9*100</f>
        <v>107.15270371772132</v>
      </c>
      <c r="K9" s="27">
        <f t="shared" ref="K9:K28" si="2">I9/G9*100</f>
        <v>98.224080520064334</v>
      </c>
    </row>
    <row r="10" spans="1:11" s="67" customFormat="1" ht="25.5">
      <c r="A10" s="4"/>
      <c r="B10" s="4">
        <v>63</v>
      </c>
      <c r="C10" s="4"/>
      <c r="D10" s="38"/>
      <c r="E10" s="4" t="s">
        <v>14</v>
      </c>
      <c r="F10" s="99">
        <f>F11</f>
        <v>209937</v>
      </c>
      <c r="G10" s="99">
        <f>G11</f>
        <v>339530</v>
      </c>
      <c r="H10" s="99">
        <f t="shared" ref="H10" si="3">H12+H14</f>
        <v>0</v>
      </c>
      <c r="I10" s="99">
        <f>I11</f>
        <v>339530</v>
      </c>
      <c r="J10" s="27">
        <f t="shared" si="1"/>
        <v>161.72947122231906</v>
      </c>
      <c r="K10" s="27">
        <f t="shared" si="2"/>
        <v>100</v>
      </c>
    </row>
    <row r="11" spans="1:11" s="67" customFormat="1" ht="25.5">
      <c r="A11" s="4"/>
      <c r="B11" s="4"/>
      <c r="C11" s="33">
        <v>636</v>
      </c>
      <c r="D11" s="68"/>
      <c r="E11" s="33" t="s">
        <v>46</v>
      </c>
      <c r="F11" s="100">
        <f>F12</f>
        <v>209937</v>
      </c>
      <c r="G11" s="100">
        <f>G12</f>
        <v>339530</v>
      </c>
      <c r="H11" s="100">
        <f t="shared" ref="H11" si="4">H12</f>
        <v>0</v>
      </c>
      <c r="I11" s="100">
        <f>I12</f>
        <v>339530</v>
      </c>
      <c r="J11" s="24">
        <f t="shared" si="1"/>
        <v>161.72947122231906</v>
      </c>
      <c r="K11" s="24">
        <f t="shared" si="2"/>
        <v>100</v>
      </c>
    </row>
    <row r="12" spans="1:11" s="67" customFormat="1" ht="25.5">
      <c r="A12" s="5"/>
      <c r="B12" s="5"/>
      <c r="C12" s="5"/>
      <c r="D12" s="39">
        <v>6361</v>
      </c>
      <c r="E12" s="18" t="s">
        <v>40</v>
      </c>
      <c r="F12" s="24">
        <v>209937</v>
      </c>
      <c r="G12" s="29">
        <v>339530</v>
      </c>
      <c r="H12" s="29">
        <v>0</v>
      </c>
      <c r="I12" s="24">
        <v>339530</v>
      </c>
      <c r="J12" s="24">
        <f t="shared" si="1"/>
        <v>161.72947122231906</v>
      </c>
      <c r="K12" s="24">
        <v>0</v>
      </c>
    </row>
    <row r="13" spans="1:11" s="67" customFormat="1">
      <c r="A13" s="5"/>
      <c r="B13" s="5"/>
      <c r="C13" s="6">
        <v>638</v>
      </c>
      <c r="D13" s="40"/>
      <c r="E13" s="9" t="s">
        <v>47</v>
      </c>
      <c r="F13" s="100">
        <v>0</v>
      </c>
      <c r="G13" s="100">
        <v>0</v>
      </c>
      <c r="H13" s="100">
        <f t="shared" ref="H13" si="5">H14</f>
        <v>0</v>
      </c>
      <c r="I13" s="100">
        <v>0</v>
      </c>
      <c r="J13" s="24">
        <v>0</v>
      </c>
      <c r="K13" s="24">
        <v>0</v>
      </c>
    </row>
    <row r="14" spans="1:11" s="67" customFormat="1">
      <c r="A14" s="5"/>
      <c r="B14" s="5"/>
      <c r="C14" s="6"/>
      <c r="D14" s="39">
        <v>6381</v>
      </c>
      <c r="E14" s="5" t="s">
        <v>41</v>
      </c>
      <c r="F14" s="100">
        <v>0</v>
      </c>
      <c r="G14" s="29">
        <v>0</v>
      </c>
      <c r="H14" s="29">
        <v>0</v>
      </c>
      <c r="I14" s="100">
        <v>0</v>
      </c>
      <c r="J14" s="24">
        <v>0</v>
      </c>
      <c r="K14" s="24">
        <v>0</v>
      </c>
    </row>
    <row r="15" spans="1:11" s="67" customFormat="1">
      <c r="A15" s="5"/>
      <c r="B15" s="15">
        <v>64</v>
      </c>
      <c r="C15" s="69"/>
      <c r="D15" s="41"/>
      <c r="E15" s="15" t="s">
        <v>42</v>
      </c>
      <c r="F15" s="100">
        <v>0</v>
      </c>
      <c r="G15" s="99">
        <f t="shared" ref="G15:H15" si="6">G17</f>
        <v>0</v>
      </c>
      <c r="H15" s="99">
        <f t="shared" si="6"/>
        <v>0</v>
      </c>
      <c r="I15" s="100">
        <v>0</v>
      </c>
      <c r="J15" s="24">
        <v>0</v>
      </c>
      <c r="K15" s="24">
        <v>0</v>
      </c>
    </row>
    <row r="16" spans="1:11" s="67" customFormat="1">
      <c r="A16" s="5"/>
      <c r="B16" s="15"/>
      <c r="C16" s="6">
        <v>641</v>
      </c>
      <c r="D16" s="40"/>
      <c r="E16" s="6" t="s">
        <v>48</v>
      </c>
      <c r="F16" s="100">
        <v>0</v>
      </c>
      <c r="G16" s="100">
        <v>0</v>
      </c>
      <c r="H16" s="100">
        <v>0</v>
      </c>
      <c r="I16" s="100">
        <v>0</v>
      </c>
      <c r="J16" s="24">
        <v>0</v>
      </c>
      <c r="K16" s="24">
        <v>0</v>
      </c>
    </row>
    <row r="17" spans="1:11" s="67" customFormat="1">
      <c r="A17" s="5"/>
      <c r="B17" s="5"/>
      <c r="C17" s="6"/>
      <c r="D17" s="39">
        <v>6412</v>
      </c>
      <c r="E17" s="5" t="s">
        <v>43</v>
      </c>
      <c r="F17" s="100">
        <v>0</v>
      </c>
      <c r="G17" s="29">
        <v>0</v>
      </c>
      <c r="H17" s="29">
        <v>0</v>
      </c>
      <c r="I17" s="100">
        <v>0</v>
      </c>
      <c r="J17" s="24">
        <v>0</v>
      </c>
      <c r="K17" s="24">
        <v>0</v>
      </c>
    </row>
    <row r="18" spans="1:11" s="67" customFormat="1" ht="38.25">
      <c r="A18" s="5"/>
      <c r="B18" s="15">
        <v>65</v>
      </c>
      <c r="C18" s="69"/>
      <c r="D18" s="41"/>
      <c r="E18" s="70" t="s">
        <v>44</v>
      </c>
      <c r="F18" s="99">
        <f>F19</f>
        <v>1113251.45</v>
      </c>
      <c r="G18" s="99">
        <f>G19</f>
        <v>1100623.03</v>
      </c>
      <c r="H18" s="99">
        <f>H19</f>
        <v>0</v>
      </c>
      <c r="I18" s="99">
        <f>I19</f>
        <v>1130952.8500000001</v>
      </c>
      <c r="J18" s="27">
        <f t="shared" si="1"/>
        <v>101.59006305358957</v>
      </c>
      <c r="K18" s="27">
        <f t="shared" si="2"/>
        <v>102.75569556272141</v>
      </c>
    </row>
    <row r="19" spans="1:11" s="67" customFormat="1">
      <c r="A19" s="5"/>
      <c r="B19" s="15"/>
      <c r="C19" s="6">
        <v>652</v>
      </c>
      <c r="D19" s="40"/>
      <c r="E19" s="9" t="s">
        <v>49</v>
      </c>
      <c r="F19" s="100">
        <f>F20</f>
        <v>1113251.45</v>
      </c>
      <c r="G19" s="100">
        <f>G20</f>
        <v>1100623.03</v>
      </c>
      <c r="H19" s="100">
        <f t="shared" ref="H19" si="7">H20</f>
        <v>0</v>
      </c>
      <c r="I19" s="100">
        <f>I20</f>
        <v>1130952.8500000001</v>
      </c>
      <c r="J19" s="24">
        <f t="shared" si="1"/>
        <v>101.59006305358957</v>
      </c>
      <c r="K19" s="24">
        <f t="shared" si="2"/>
        <v>102.75569556272141</v>
      </c>
    </row>
    <row r="20" spans="1:11" s="67" customFormat="1">
      <c r="A20" s="5"/>
      <c r="B20" s="5"/>
      <c r="C20" s="6"/>
      <c r="D20" s="39">
        <v>6526</v>
      </c>
      <c r="E20" s="5" t="s">
        <v>45</v>
      </c>
      <c r="F20" s="24">
        <v>1113251.45</v>
      </c>
      <c r="G20" s="29">
        <v>1100623.03</v>
      </c>
      <c r="H20" s="29">
        <v>0</v>
      </c>
      <c r="I20" s="24">
        <v>1130952.8500000001</v>
      </c>
      <c r="J20" s="24">
        <f t="shared" si="1"/>
        <v>101.59006305358957</v>
      </c>
      <c r="K20" s="24">
        <v>0</v>
      </c>
    </row>
    <row r="21" spans="1:11" s="67" customFormat="1" ht="25.5">
      <c r="A21" s="5"/>
      <c r="B21" s="15">
        <v>66</v>
      </c>
      <c r="C21" s="69"/>
      <c r="D21" s="71"/>
      <c r="E21" s="4" t="s">
        <v>51</v>
      </c>
      <c r="F21" s="99">
        <f>F22</f>
        <v>25130.16</v>
      </c>
      <c r="G21" s="99">
        <f t="shared" ref="G21:H21" si="8">G22</f>
        <v>0</v>
      </c>
      <c r="H21" s="99">
        <f t="shared" si="8"/>
        <v>0</v>
      </c>
      <c r="I21" s="99">
        <f>I22</f>
        <v>8077.45</v>
      </c>
      <c r="J21" s="27">
        <v>0</v>
      </c>
      <c r="K21" s="27">
        <v>0</v>
      </c>
    </row>
    <row r="22" spans="1:11" s="67" customFormat="1" ht="25.5">
      <c r="A22" s="5"/>
      <c r="B22" s="15"/>
      <c r="C22" s="6">
        <v>661</v>
      </c>
      <c r="D22" s="40"/>
      <c r="E22" s="33" t="s">
        <v>15</v>
      </c>
      <c r="F22" s="100">
        <f>F23+F24</f>
        <v>25130.16</v>
      </c>
      <c r="G22" s="100">
        <f t="shared" ref="G22:H22" si="9">G23</f>
        <v>0</v>
      </c>
      <c r="H22" s="100">
        <f t="shared" si="9"/>
        <v>0</v>
      </c>
      <c r="I22" s="100">
        <f>I23+I24</f>
        <v>8077.45</v>
      </c>
      <c r="J22" s="24">
        <v>0</v>
      </c>
      <c r="K22" s="24">
        <v>0</v>
      </c>
    </row>
    <row r="23" spans="1:11" s="67" customFormat="1">
      <c r="A23" s="5"/>
      <c r="B23" s="15"/>
      <c r="C23" s="5"/>
      <c r="D23" s="39">
        <v>6615</v>
      </c>
      <c r="E23" s="8" t="s">
        <v>50</v>
      </c>
      <c r="F23" s="24">
        <v>12576.06</v>
      </c>
      <c r="G23" s="29">
        <v>0</v>
      </c>
      <c r="H23" s="29">
        <v>0</v>
      </c>
      <c r="I23" s="24">
        <v>2423.71</v>
      </c>
      <c r="J23" s="24">
        <v>0</v>
      </c>
      <c r="K23" s="24">
        <v>0</v>
      </c>
    </row>
    <row r="24" spans="1:11" s="67" customFormat="1">
      <c r="A24" s="5"/>
      <c r="B24" s="15"/>
      <c r="C24" s="5"/>
      <c r="D24" s="39">
        <v>6631</v>
      </c>
      <c r="E24" s="8" t="s">
        <v>138</v>
      </c>
      <c r="F24" s="24">
        <v>12554.1</v>
      </c>
      <c r="G24" s="29">
        <v>0</v>
      </c>
      <c r="H24" s="29">
        <v>0</v>
      </c>
      <c r="I24" s="24">
        <v>5653.74</v>
      </c>
      <c r="J24" s="24"/>
      <c r="K24" s="24"/>
    </row>
    <row r="25" spans="1:11" s="72" customFormat="1">
      <c r="A25" s="15"/>
      <c r="B25" s="15">
        <v>67</v>
      </c>
      <c r="C25" s="69"/>
      <c r="D25" s="71"/>
      <c r="E25" s="4" t="s">
        <v>52</v>
      </c>
      <c r="F25" s="99">
        <f>F26</f>
        <v>1795354.74</v>
      </c>
      <c r="G25" s="99">
        <f>G26</f>
        <v>1989418</v>
      </c>
      <c r="H25" s="99">
        <f t="shared" ref="H25" si="10">H26</f>
        <v>0</v>
      </c>
      <c r="I25" s="99">
        <f>I26</f>
        <v>1889804.3099999998</v>
      </c>
      <c r="J25" s="27">
        <f t="shared" si="1"/>
        <v>105.26077481489813</v>
      </c>
      <c r="K25" s="27">
        <f t="shared" si="2"/>
        <v>94.99282252397434</v>
      </c>
    </row>
    <row r="26" spans="1:11" s="67" customFormat="1" ht="25.5">
      <c r="A26" s="5"/>
      <c r="B26" s="5"/>
      <c r="C26" s="6">
        <v>671</v>
      </c>
      <c r="D26" s="40"/>
      <c r="E26" s="9" t="s">
        <v>53</v>
      </c>
      <c r="F26" s="100">
        <f>F27+F28</f>
        <v>1795354.74</v>
      </c>
      <c r="G26" s="100">
        <f>G28+G27</f>
        <v>1989418</v>
      </c>
      <c r="H26" s="100">
        <v>0</v>
      </c>
      <c r="I26" s="100">
        <f>I27+I28</f>
        <v>1889804.3099999998</v>
      </c>
      <c r="J26" s="24">
        <f t="shared" si="1"/>
        <v>105.26077481489813</v>
      </c>
      <c r="K26" s="24">
        <f t="shared" si="2"/>
        <v>94.99282252397434</v>
      </c>
    </row>
    <row r="27" spans="1:11" s="67" customFormat="1" ht="25.5">
      <c r="A27" s="5"/>
      <c r="B27" s="5"/>
      <c r="C27" s="5"/>
      <c r="D27" s="39">
        <v>6711</v>
      </c>
      <c r="E27" s="18" t="s">
        <v>54</v>
      </c>
      <c r="F27" s="24">
        <v>1747724.09</v>
      </c>
      <c r="G27" s="29">
        <v>1971204</v>
      </c>
      <c r="H27" s="29">
        <v>0</v>
      </c>
      <c r="I27" s="24">
        <v>1871635.88</v>
      </c>
      <c r="J27" s="24">
        <f t="shared" si="1"/>
        <v>107.08989426357336</v>
      </c>
      <c r="K27" s="24">
        <f t="shared" si="2"/>
        <v>94.948867798563725</v>
      </c>
    </row>
    <row r="28" spans="1:11" s="67" customFormat="1" ht="25.5">
      <c r="A28" s="5"/>
      <c r="B28" s="5"/>
      <c r="C28" s="5"/>
      <c r="D28" s="39">
        <v>6712</v>
      </c>
      <c r="E28" s="18" t="s">
        <v>55</v>
      </c>
      <c r="F28" s="24">
        <v>47630.65</v>
      </c>
      <c r="G28" s="29">
        <v>18214</v>
      </c>
      <c r="H28" s="29">
        <v>0</v>
      </c>
      <c r="I28" s="24">
        <v>18168.43</v>
      </c>
      <c r="J28" s="24">
        <v>0</v>
      </c>
      <c r="K28" s="24">
        <f t="shared" si="2"/>
        <v>99.749807840122983</v>
      </c>
    </row>
    <row r="29" spans="1:11" s="67" customFormat="1" ht="25.5">
      <c r="A29" s="5"/>
      <c r="B29" s="5"/>
      <c r="C29" s="5"/>
      <c r="D29" s="39">
        <v>6714</v>
      </c>
      <c r="E29" s="18" t="s">
        <v>56</v>
      </c>
      <c r="F29" s="24">
        <v>0</v>
      </c>
      <c r="G29" s="29">
        <v>0</v>
      </c>
      <c r="H29" s="29">
        <v>0</v>
      </c>
      <c r="I29" s="24">
        <v>0</v>
      </c>
      <c r="J29" s="24">
        <v>0</v>
      </c>
      <c r="K29" s="24">
        <v>0</v>
      </c>
    </row>
    <row r="30" spans="1:11" s="67" customFormat="1">
      <c r="A30" s="5"/>
      <c r="B30" s="15">
        <v>68</v>
      </c>
      <c r="C30" s="15"/>
      <c r="D30" s="41"/>
      <c r="E30" s="70" t="s">
        <v>57</v>
      </c>
      <c r="F30" s="99">
        <f>F31</f>
        <v>124.7</v>
      </c>
      <c r="G30" s="99">
        <f t="shared" ref="G30:H30" si="11">G31</f>
        <v>0</v>
      </c>
      <c r="H30" s="99">
        <f t="shared" si="11"/>
        <v>0</v>
      </c>
      <c r="I30" s="99">
        <f>I31</f>
        <v>0</v>
      </c>
      <c r="J30" s="27">
        <v>0</v>
      </c>
      <c r="K30" s="27">
        <v>0</v>
      </c>
    </row>
    <row r="31" spans="1:11" s="67" customFormat="1">
      <c r="A31" s="5"/>
      <c r="B31" s="5"/>
      <c r="C31" s="6">
        <v>681</v>
      </c>
      <c r="D31" s="40"/>
      <c r="E31" s="9" t="s">
        <v>58</v>
      </c>
      <c r="F31" s="101">
        <f>F32+F33</f>
        <v>124.7</v>
      </c>
      <c r="G31" s="100">
        <v>0</v>
      </c>
      <c r="H31" s="100">
        <v>0</v>
      </c>
      <c r="I31" s="101">
        <v>0</v>
      </c>
      <c r="J31" s="24">
        <v>0</v>
      </c>
      <c r="K31" s="24">
        <v>0</v>
      </c>
    </row>
    <row r="32" spans="1:11" s="67" customFormat="1">
      <c r="A32" s="5"/>
      <c r="B32" s="5"/>
      <c r="C32" s="5"/>
      <c r="D32" s="39">
        <v>6819</v>
      </c>
      <c r="E32" s="18" t="s">
        <v>59</v>
      </c>
      <c r="F32" s="24">
        <v>124.66</v>
      </c>
      <c r="G32" s="29">
        <v>0</v>
      </c>
      <c r="H32" s="29">
        <v>0</v>
      </c>
      <c r="I32" s="24">
        <v>0</v>
      </c>
      <c r="J32" s="24">
        <v>0</v>
      </c>
      <c r="K32" s="24">
        <v>0</v>
      </c>
    </row>
    <row r="33" spans="1:11" s="67" customFormat="1">
      <c r="A33" s="5"/>
      <c r="B33" s="5"/>
      <c r="C33" s="5"/>
      <c r="D33" s="39">
        <v>6831</v>
      </c>
      <c r="E33" s="18" t="s">
        <v>151</v>
      </c>
      <c r="F33" s="24">
        <v>0.04</v>
      </c>
      <c r="G33" s="29">
        <v>0</v>
      </c>
      <c r="H33" s="29">
        <v>0</v>
      </c>
      <c r="I33" s="24">
        <v>0</v>
      </c>
      <c r="J33" s="24">
        <v>0</v>
      </c>
      <c r="K33" s="24">
        <v>0</v>
      </c>
    </row>
    <row r="34" spans="1:11" s="67" customFormat="1">
      <c r="A34" s="15">
        <v>7</v>
      </c>
      <c r="B34" s="15"/>
      <c r="C34" s="15"/>
      <c r="D34" s="41"/>
      <c r="E34" s="70" t="s">
        <v>170</v>
      </c>
      <c r="F34" s="27">
        <v>0</v>
      </c>
      <c r="G34" s="99">
        <v>0</v>
      </c>
      <c r="H34" s="99">
        <v>0</v>
      </c>
      <c r="I34" s="27">
        <f>I35</f>
        <v>300</v>
      </c>
      <c r="J34" s="27">
        <v>0</v>
      </c>
      <c r="K34" s="27">
        <v>0</v>
      </c>
    </row>
    <row r="35" spans="1:11" s="67" customFormat="1">
      <c r="A35" s="5"/>
      <c r="B35" s="5">
        <v>72</v>
      </c>
      <c r="C35" s="5"/>
      <c r="D35" s="39"/>
      <c r="E35" s="18" t="s">
        <v>171</v>
      </c>
      <c r="F35" s="24">
        <v>0</v>
      </c>
      <c r="G35" s="29">
        <v>0</v>
      </c>
      <c r="H35" s="29">
        <v>0</v>
      </c>
      <c r="I35" s="24">
        <f>I36</f>
        <v>300</v>
      </c>
      <c r="J35" s="24">
        <v>0</v>
      </c>
      <c r="K35" s="24">
        <v>0</v>
      </c>
    </row>
    <row r="36" spans="1:11" s="67" customFormat="1">
      <c r="A36" s="5"/>
      <c r="B36" s="5"/>
      <c r="C36" s="5">
        <v>721</v>
      </c>
      <c r="D36" s="39"/>
      <c r="E36" s="18" t="s">
        <v>171</v>
      </c>
      <c r="F36" s="24">
        <v>0</v>
      </c>
      <c r="G36" s="29">
        <v>0</v>
      </c>
      <c r="H36" s="29">
        <v>0</v>
      </c>
      <c r="I36" s="24">
        <f>I37</f>
        <v>300</v>
      </c>
      <c r="J36" s="24">
        <v>0</v>
      </c>
      <c r="K36" s="24">
        <v>0</v>
      </c>
    </row>
    <row r="37" spans="1:11" s="67" customFormat="1">
      <c r="A37" s="5"/>
      <c r="B37" s="5"/>
      <c r="C37" s="5"/>
      <c r="D37" s="39">
        <v>7211</v>
      </c>
      <c r="E37" s="18" t="s">
        <v>171</v>
      </c>
      <c r="F37" s="24">
        <v>0</v>
      </c>
      <c r="G37" s="29">
        <v>0</v>
      </c>
      <c r="H37" s="29">
        <v>0</v>
      </c>
      <c r="I37" s="24">
        <v>300</v>
      </c>
      <c r="J37" s="24">
        <v>0</v>
      </c>
      <c r="K37" s="24">
        <v>0</v>
      </c>
    </row>
    <row r="38" spans="1:11" s="67" customFormat="1">
      <c r="A38" s="15">
        <v>9</v>
      </c>
      <c r="B38" s="15"/>
      <c r="C38" s="15"/>
      <c r="D38" s="41"/>
      <c r="E38" s="70" t="s">
        <v>152</v>
      </c>
      <c r="F38" s="107">
        <v>0</v>
      </c>
      <c r="G38" s="27">
        <f>G39</f>
        <v>4937.97</v>
      </c>
      <c r="H38" s="99">
        <v>0</v>
      </c>
      <c r="I38" s="107">
        <v>0</v>
      </c>
      <c r="J38" s="27">
        <v>0</v>
      </c>
      <c r="K38" s="27">
        <v>0</v>
      </c>
    </row>
    <row r="39" spans="1:11" s="67" customFormat="1">
      <c r="A39" s="5"/>
      <c r="B39" s="5"/>
      <c r="C39" s="5">
        <v>922</v>
      </c>
      <c r="D39" s="39"/>
      <c r="E39" s="18" t="s">
        <v>153</v>
      </c>
      <c r="F39" s="24">
        <v>0</v>
      </c>
      <c r="G39" s="29">
        <f>G40</f>
        <v>4937.97</v>
      </c>
      <c r="H39" s="29">
        <v>0</v>
      </c>
      <c r="I39" s="24">
        <v>0</v>
      </c>
      <c r="J39" s="24">
        <v>0</v>
      </c>
      <c r="K39" s="24">
        <v>0</v>
      </c>
    </row>
    <row r="40" spans="1:11" s="67" customFormat="1">
      <c r="A40" s="5"/>
      <c r="B40" s="5"/>
      <c r="C40" s="5"/>
      <c r="D40" s="39">
        <v>9221</v>
      </c>
      <c r="E40" s="18" t="s">
        <v>154</v>
      </c>
      <c r="F40" s="24">
        <v>0</v>
      </c>
      <c r="G40" s="29">
        <v>4937.97</v>
      </c>
      <c r="H40" s="29">
        <v>0</v>
      </c>
      <c r="I40" s="24">
        <v>0</v>
      </c>
      <c r="J40" s="24">
        <v>0</v>
      </c>
      <c r="K40" s="24">
        <v>0</v>
      </c>
    </row>
    <row r="41" spans="1:11" s="67" customFormat="1">
      <c r="A41" s="103"/>
      <c r="B41" s="103"/>
      <c r="C41" s="103"/>
      <c r="D41" s="104"/>
      <c r="E41" s="105"/>
      <c r="F41" s="35"/>
      <c r="G41" s="106"/>
      <c r="H41" s="106"/>
      <c r="I41" s="35"/>
      <c r="J41" s="35"/>
      <c r="K41" s="35"/>
    </row>
    <row r="42" spans="1:11" s="67" customFormat="1">
      <c r="A42" s="103"/>
      <c r="B42" s="103"/>
      <c r="C42" s="103"/>
      <c r="D42" s="104"/>
      <c r="E42" s="105"/>
      <c r="F42" s="35"/>
      <c r="G42" s="106"/>
      <c r="H42" s="106"/>
      <c r="I42" s="35"/>
      <c r="J42" s="35"/>
      <c r="K42" s="35"/>
    </row>
    <row r="43" spans="1:11" s="67" customFormat="1">
      <c r="A43" s="103"/>
      <c r="B43" s="103"/>
      <c r="C43" s="103"/>
      <c r="D43" s="104"/>
      <c r="E43" s="105"/>
      <c r="F43" s="35"/>
      <c r="G43" s="106"/>
      <c r="H43" s="106"/>
      <c r="I43" s="35"/>
      <c r="J43" s="35"/>
      <c r="K43" s="35"/>
    </row>
    <row r="44" spans="1:11" s="67" customFormat="1">
      <c r="A44" s="103"/>
      <c r="B44" s="103"/>
      <c r="C44" s="103"/>
      <c r="D44" s="104"/>
      <c r="E44" s="105"/>
      <c r="F44" s="35"/>
      <c r="G44" s="106"/>
      <c r="H44" s="106"/>
      <c r="I44" s="35"/>
      <c r="J44" s="35"/>
      <c r="K44" s="35"/>
    </row>
    <row r="45" spans="1:11" ht="15.75" customHeight="1"/>
    <row r="46" spans="1:11" ht="25.5">
      <c r="A46" s="186" t="s">
        <v>6</v>
      </c>
      <c r="B46" s="187"/>
      <c r="C46" s="187"/>
      <c r="D46" s="187"/>
      <c r="E46" s="212"/>
      <c r="F46" s="23" t="s">
        <v>150</v>
      </c>
      <c r="G46" s="23" t="s">
        <v>159</v>
      </c>
      <c r="H46" s="23" t="s">
        <v>160</v>
      </c>
      <c r="I46" s="23" t="s">
        <v>161</v>
      </c>
      <c r="J46" s="23" t="s">
        <v>10</v>
      </c>
      <c r="K46" s="23" t="s">
        <v>25</v>
      </c>
    </row>
    <row r="47" spans="1:11" ht="12.75" customHeight="1">
      <c r="A47" s="186">
        <v>1</v>
      </c>
      <c r="B47" s="187"/>
      <c r="C47" s="187"/>
      <c r="D47" s="187"/>
      <c r="E47" s="212"/>
      <c r="F47" s="23">
        <v>2</v>
      </c>
      <c r="G47" s="23">
        <v>3</v>
      </c>
      <c r="H47" s="23">
        <v>4</v>
      </c>
      <c r="I47" s="23">
        <v>5</v>
      </c>
      <c r="J47" s="23" t="s">
        <v>12</v>
      </c>
      <c r="K47" s="23" t="s">
        <v>132</v>
      </c>
    </row>
    <row r="48" spans="1:11">
      <c r="A48" s="4"/>
      <c r="B48" s="4"/>
      <c r="C48" s="4"/>
      <c r="D48" s="38"/>
      <c r="E48" s="4" t="s">
        <v>7</v>
      </c>
      <c r="F48" s="27">
        <f>F49+F98</f>
        <v>3147871.8499999996</v>
      </c>
      <c r="G48" s="99">
        <f t="shared" ref="G48:H48" si="12">G49+G98</f>
        <v>3434509</v>
      </c>
      <c r="H48" s="99">
        <f t="shared" si="12"/>
        <v>0</v>
      </c>
      <c r="I48" s="27">
        <f>I49+I98</f>
        <v>3425416.6399999997</v>
      </c>
      <c r="J48" s="27">
        <f>I48/F48*100</f>
        <v>108.81690244156542</v>
      </c>
      <c r="K48" s="27">
        <f>I48/G48*100</f>
        <v>99.735264633168811</v>
      </c>
    </row>
    <row r="49" spans="1:11">
      <c r="A49" s="4">
        <v>3</v>
      </c>
      <c r="B49" s="4"/>
      <c r="C49" s="4"/>
      <c r="D49" s="38"/>
      <c r="E49" s="4" t="s">
        <v>3</v>
      </c>
      <c r="F49" s="27">
        <f>F50+F60+F91+F95</f>
        <v>3093311.7699999996</v>
      </c>
      <c r="G49" s="99">
        <f t="shared" ref="G49:H49" si="13">G50+G60+G91+G95</f>
        <v>3416295</v>
      </c>
      <c r="H49" s="99">
        <f t="shared" si="13"/>
        <v>0</v>
      </c>
      <c r="I49" s="27">
        <f>I50+I60+I91+I95</f>
        <v>3407247.11</v>
      </c>
      <c r="J49" s="27">
        <f>I49/F49*100</f>
        <v>110.14884251386017</v>
      </c>
      <c r="K49" s="27">
        <f t="shared" ref="K49:K50" si="14">I49/G49*100</f>
        <v>99.735154897337608</v>
      </c>
    </row>
    <row r="50" spans="1:11">
      <c r="A50" s="4"/>
      <c r="B50" s="4">
        <v>31</v>
      </c>
      <c r="C50" s="4"/>
      <c r="D50" s="38"/>
      <c r="E50" s="4" t="s">
        <v>4</v>
      </c>
      <c r="F50" s="27">
        <f>F51+F55+F57</f>
        <v>2125420.7999999998</v>
      </c>
      <c r="G50" s="99">
        <v>2534277</v>
      </c>
      <c r="H50" s="99">
        <f t="shared" ref="H50" si="15">H51+H55+H57</f>
        <v>0</v>
      </c>
      <c r="I50" s="27">
        <f>I51+I55+I57</f>
        <v>2510946.09</v>
      </c>
      <c r="J50" s="27">
        <f>I50/F50*100</f>
        <v>118.13877468405316</v>
      </c>
      <c r="K50" s="27">
        <f t="shared" si="14"/>
        <v>99.079385955047528</v>
      </c>
    </row>
    <row r="51" spans="1:11">
      <c r="A51" s="5"/>
      <c r="B51" s="5"/>
      <c r="C51" s="6">
        <v>311</v>
      </c>
      <c r="D51" s="40"/>
      <c r="E51" s="6" t="s">
        <v>16</v>
      </c>
      <c r="F51" s="24">
        <f>F52+F53+F54</f>
        <v>1724641.8</v>
      </c>
      <c r="G51" s="100">
        <v>0</v>
      </c>
      <c r="H51" s="100">
        <f t="shared" ref="H51" si="16">H52+H53+H54</f>
        <v>0</v>
      </c>
      <c r="I51" s="24">
        <f>I52+I53+I54</f>
        <v>1974065.11</v>
      </c>
      <c r="J51" s="24">
        <f t="shared" ref="J51:J111" si="17">I51/F51*100</f>
        <v>114.46232545216056</v>
      </c>
      <c r="K51" s="24">
        <v>0</v>
      </c>
    </row>
    <row r="52" spans="1:11">
      <c r="A52" s="5"/>
      <c r="B52" s="5"/>
      <c r="C52" s="5"/>
      <c r="D52" s="46">
        <v>3111</v>
      </c>
      <c r="E52" s="47" t="s">
        <v>17</v>
      </c>
      <c r="F52" s="24">
        <v>1656936.95</v>
      </c>
      <c r="G52" s="100">
        <v>0</v>
      </c>
      <c r="H52" s="24">
        <v>0</v>
      </c>
      <c r="I52" s="24">
        <v>1936069.02</v>
      </c>
      <c r="J52" s="24">
        <f t="shared" si="17"/>
        <v>116.84626985957432</v>
      </c>
      <c r="K52" s="24">
        <v>0</v>
      </c>
    </row>
    <row r="53" spans="1:11">
      <c r="A53" s="5"/>
      <c r="B53" s="5"/>
      <c r="C53" s="6"/>
      <c r="D53" s="46">
        <v>3113</v>
      </c>
      <c r="E53" s="47" t="s">
        <v>60</v>
      </c>
      <c r="F53" s="24">
        <v>24563.26</v>
      </c>
      <c r="G53" s="100">
        <v>0</v>
      </c>
      <c r="H53" s="24">
        <v>0</v>
      </c>
      <c r="I53" s="24">
        <v>37996.089999999997</v>
      </c>
      <c r="J53" s="24">
        <f t="shared" si="17"/>
        <v>154.68667432580204</v>
      </c>
      <c r="K53" s="24">
        <v>0</v>
      </c>
    </row>
    <row r="54" spans="1:11">
      <c r="A54" s="5"/>
      <c r="B54" s="5"/>
      <c r="C54" s="5"/>
      <c r="D54" s="46">
        <v>3114</v>
      </c>
      <c r="E54" s="47" t="s">
        <v>61</v>
      </c>
      <c r="F54" s="24">
        <v>43141.59</v>
      </c>
      <c r="G54" s="100">
        <v>0</v>
      </c>
      <c r="H54" s="24">
        <v>0</v>
      </c>
      <c r="I54" s="24">
        <v>0</v>
      </c>
      <c r="J54" s="24">
        <f t="shared" si="17"/>
        <v>0</v>
      </c>
      <c r="K54" s="24">
        <v>0</v>
      </c>
    </row>
    <row r="55" spans="1:11">
      <c r="A55" s="5"/>
      <c r="B55" s="15"/>
      <c r="C55" s="6">
        <v>312</v>
      </c>
      <c r="D55" s="40"/>
      <c r="E55" s="9" t="s">
        <v>62</v>
      </c>
      <c r="F55" s="24">
        <f>F56</f>
        <v>117430.62</v>
      </c>
      <c r="G55" s="100">
        <v>0</v>
      </c>
      <c r="H55" s="100">
        <f t="shared" ref="H55" si="18">H56</f>
        <v>0</v>
      </c>
      <c r="I55" s="24">
        <f>I56</f>
        <v>210544.08</v>
      </c>
      <c r="J55" s="24">
        <f t="shared" si="17"/>
        <v>179.29231745519184</v>
      </c>
      <c r="K55" s="24">
        <v>0</v>
      </c>
    </row>
    <row r="56" spans="1:11">
      <c r="A56" s="5"/>
      <c r="B56" s="15"/>
      <c r="C56" s="6"/>
      <c r="D56" s="39">
        <v>3121</v>
      </c>
      <c r="E56" s="5" t="s">
        <v>62</v>
      </c>
      <c r="F56" s="24">
        <v>117430.62</v>
      </c>
      <c r="G56" s="100">
        <v>0</v>
      </c>
      <c r="H56" s="29">
        <v>0</v>
      </c>
      <c r="I56" s="24">
        <v>210544.08</v>
      </c>
      <c r="J56" s="24">
        <f t="shared" si="17"/>
        <v>179.29231745519184</v>
      </c>
      <c r="K56" s="24">
        <v>0</v>
      </c>
    </row>
    <row r="57" spans="1:11">
      <c r="A57" s="5"/>
      <c r="B57" s="5"/>
      <c r="C57" s="6">
        <v>313</v>
      </c>
      <c r="D57" s="40"/>
      <c r="E57" s="6" t="s">
        <v>65</v>
      </c>
      <c r="F57" s="24">
        <f>F58</f>
        <v>283348.38</v>
      </c>
      <c r="G57" s="100">
        <v>0</v>
      </c>
      <c r="H57" s="100">
        <f t="shared" ref="H57" si="19">H58+H59</f>
        <v>0</v>
      </c>
      <c r="I57" s="24">
        <f>I58+I59</f>
        <v>326336.90000000002</v>
      </c>
      <c r="J57" s="24">
        <f t="shared" si="17"/>
        <v>115.17161312162787</v>
      </c>
      <c r="K57" s="24">
        <v>0</v>
      </c>
    </row>
    <row r="58" spans="1:11">
      <c r="A58" s="7"/>
      <c r="B58" s="7"/>
      <c r="C58" s="7"/>
      <c r="D58" s="46">
        <v>3132</v>
      </c>
      <c r="E58" s="47" t="s">
        <v>63</v>
      </c>
      <c r="F58" s="24">
        <v>283348.38</v>
      </c>
      <c r="G58" s="100">
        <v>0</v>
      </c>
      <c r="H58" s="29">
        <v>0</v>
      </c>
      <c r="I58" s="24">
        <v>326327.14</v>
      </c>
      <c r="J58" s="24">
        <f t="shared" si="17"/>
        <v>115.16816859866996</v>
      </c>
      <c r="K58" s="24">
        <v>0</v>
      </c>
    </row>
    <row r="59" spans="1:11">
      <c r="A59" s="8"/>
      <c r="B59" s="8"/>
      <c r="C59" s="8"/>
      <c r="D59" s="46">
        <v>3133</v>
      </c>
      <c r="E59" s="47" t="s">
        <v>64</v>
      </c>
      <c r="F59" s="24">
        <v>0</v>
      </c>
      <c r="G59" s="100">
        <v>0</v>
      </c>
      <c r="H59" s="102">
        <v>0</v>
      </c>
      <c r="I59" s="24">
        <v>9.76</v>
      </c>
      <c r="J59" s="24">
        <v>0</v>
      </c>
      <c r="K59" s="24">
        <v>0</v>
      </c>
    </row>
    <row r="60" spans="1:11">
      <c r="A60" s="8"/>
      <c r="B60" s="4">
        <v>32</v>
      </c>
      <c r="C60" s="15"/>
      <c r="D60" s="41"/>
      <c r="E60" s="15" t="s">
        <v>9</v>
      </c>
      <c r="F60" s="27">
        <f>F61+F66+F73+F83+F85</f>
        <v>963366.75</v>
      </c>
      <c r="G60" s="99">
        <v>876785</v>
      </c>
      <c r="H60" s="99">
        <f t="shared" ref="H60" si="20">H61+H66+H73+H83+H85</f>
        <v>0</v>
      </c>
      <c r="I60" s="27">
        <f>I61+I66+I73+I83+I85</f>
        <v>890885.80999999994</v>
      </c>
      <c r="J60" s="27">
        <f t="shared" si="17"/>
        <v>92.476287976515692</v>
      </c>
      <c r="K60" s="27">
        <f>I60/G60*100</f>
        <v>101.60824033257867</v>
      </c>
    </row>
    <row r="61" spans="1:11">
      <c r="A61" s="8"/>
      <c r="B61" s="8"/>
      <c r="C61" s="6">
        <v>321</v>
      </c>
      <c r="D61" s="40"/>
      <c r="E61" s="6" t="s">
        <v>18</v>
      </c>
      <c r="F61" s="24">
        <f>F62+F63+F64+F65</f>
        <v>42877</v>
      </c>
      <c r="G61" s="100">
        <v>0</v>
      </c>
      <c r="H61" s="100">
        <f t="shared" ref="H61" si="21">H62+H63+H64+H65</f>
        <v>0</v>
      </c>
      <c r="I61" s="101">
        <f>I62+I63+I64+I65</f>
        <v>40047.25</v>
      </c>
      <c r="J61" s="24">
        <f t="shared" si="17"/>
        <v>93.400307857359422</v>
      </c>
      <c r="K61" s="24">
        <v>0</v>
      </c>
    </row>
    <row r="62" spans="1:11">
      <c r="A62" s="49"/>
      <c r="B62" s="49"/>
      <c r="C62" s="49"/>
      <c r="D62" s="46">
        <v>3211</v>
      </c>
      <c r="E62" s="47" t="s">
        <v>19</v>
      </c>
      <c r="F62" s="24">
        <v>785</v>
      </c>
      <c r="G62" s="100">
        <v>0</v>
      </c>
      <c r="H62" s="102">
        <v>0</v>
      </c>
      <c r="I62" s="24">
        <v>553.29999999999995</v>
      </c>
      <c r="J62" s="24">
        <f t="shared" si="17"/>
        <v>70.484076433121018</v>
      </c>
      <c r="K62" s="24">
        <v>0</v>
      </c>
    </row>
    <row r="63" spans="1:11" ht="25.5">
      <c r="A63" s="49"/>
      <c r="B63" s="49"/>
      <c r="C63" s="49"/>
      <c r="D63" s="46">
        <v>3212</v>
      </c>
      <c r="E63" s="47" t="s">
        <v>66</v>
      </c>
      <c r="F63" s="24">
        <v>32293.14</v>
      </c>
      <c r="G63" s="100">
        <v>0</v>
      </c>
      <c r="H63" s="102">
        <v>0</v>
      </c>
      <c r="I63" s="24">
        <v>33904.949999999997</v>
      </c>
      <c r="J63" s="24">
        <f t="shared" si="17"/>
        <v>104.99118388611326</v>
      </c>
      <c r="K63" s="24">
        <v>0</v>
      </c>
    </row>
    <row r="64" spans="1:11">
      <c r="A64" s="49"/>
      <c r="B64" s="49"/>
      <c r="C64" s="49"/>
      <c r="D64" s="46">
        <v>3213</v>
      </c>
      <c r="E64" s="47" t="s">
        <v>67</v>
      </c>
      <c r="F64" s="24">
        <v>4818.76</v>
      </c>
      <c r="G64" s="100">
        <v>0</v>
      </c>
      <c r="H64" s="102">
        <v>0</v>
      </c>
      <c r="I64" s="24">
        <v>512.5</v>
      </c>
      <c r="J64" s="24">
        <f t="shared" si="17"/>
        <v>10.635516190887282</v>
      </c>
      <c r="K64" s="24">
        <v>0</v>
      </c>
    </row>
    <row r="65" spans="1:11">
      <c r="A65" s="49"/>
      <c r="B65" s="49"/>
      <c r="C65" s="49"/>
      <c r="D65" s="46">
        <v>3214</v>
      </c>
      <c r="E65" s="47" t="s">
        <v>68</v>
      </c>
      <c r="F65" s="24">
        <v>4980.1000000000004</v>
      </c>
      <c r="G65" s="100">
        <v>0</v>
      </c>
      <c r="H65" s="102">
        <v>0</v>
      </c>
      <c r="I65" s="24">
        <v>5076.5</v>
      </c>
      <c r="J65" s="24">
        <f t="shared" si="17"/>
        <v>101.93570410232726</v>
      </c>
      <c r="K65" s="24">
        <v>0</v>
      </c>
    </row>
    <row r="66" spans="1:11">
      <c r="A66" s="49"/>
      <c r="B66" s="49"/>
      <c r="C66" s="50">
        <v>322</v>
      </c>
      <c r="D66" s="51"/>
      <c r="E66" s="52" t="s">
        <v>69</v>
      </c>
      <c r="F66" s="24">
        <f>F67+F68+F69+F70+F71+F72</f>
        <v>433708.63</v>
      </c>
      <c r="G66" s="100">
        <v>0</v>
      </c>
      <c r="H66" s="102">
        <v>0</v>
      </c>
      <c r="I66" s="101">
        <f>I67+I68+I69+I70+I71+I72</f>
        <v>412833.83</v>
      </c>
      <c r="J66" s="24">
        <f>I66/F66*100</f>
        <v>95.186906933348325</v>
      </c>
      <c r="K66" s="24">
        <v>0</v>
      </c>
    </row>
    <row r="67" spans="1:11">
      <c r="A67" s="49"/>
      <c r="B67" s="49"/>
      <c r="C67" s="53"/>
      <c r="D67" s="54">
        <v>3221</v>
      </c>
      <c r="E67" s="55" t="s">
        <v>70</v>
      </c>
      <c r="F67" s="24">
        <v>48387.040000000001</v>
      </c>
      <c r="G67" s="100">
        <v>0</v>
      </c>
      <c r="H67" s="102">
        <v>0</v>
      </c>
      <c r="I67" s="24">
        <v>45574.85</v>
      </c>
      <c r="J67" s="24">
        <f>I67/F67*100</f>
        <v>94.18813384741037</v>
      </c>
      <c r="K67" s="24">
        <v>0</v>
      </c>
    </row>
    <row r="68" spans="1:11">
      <c r="A68" s="49"/>
      <c r="B68" s="49"/>
      <c r="C68" s="53"/>
      <c r="D68" s="54">
        <v>3222</v>
      </c>
      <c r="E68" s="55" t="s">
        <v>71</v>
      </c>
      <c r="F68" s="24">
        <v>212735.5</v>
      </c>
      <c r="G68" s="100">
        <v>0</v>
      </c>
      <c r="H68" s="102">
        <v>0</v>
      </c>
      <c r="I68" s="24">
        <v>216378.57</v>
      </c>
      <c r="J68" s="24">
        <f t="shared" si="17"/>
        <v>101.71248804266331</v>
      </c>
      <c r="K68" s="24">
        <v>0</v>
      </c>
    </row>
    <row r="69" spans="1:11">
      <c r="A69" s="49"/>
      <c r="B69" s="49"/>
      <c r="C69" s="53"/>
      <c r="D69" s="54">
        <v>3223</v>
      </c>
      <c r="E69" s="55" t="s">
        <v>72</v>
      </c>
      <c r="F69" s="24">
        <v>148154.42000000001</v>
      </c>
      <c r="G69" s="100">
        <v>0</v>
      </c>
      <c r="H69" s="102">
        <v>0</v>
      </c>
      <c r="I69" s="24">
        <v>136868.07</v>
      </c>
      <c r="J69" s="24">
        <f t="shared" si="17"/>
        <v>92.382036256495084</v>
      </c>
      <c r="K69" s="24">
        <v>0</v>
      </c>
    </row>
    <row r="70" spans="1:11">
      <c r="A70" s="49"/>
      <c r="B70" s="49"/>
      <c r="C70" s="53"/>
      <c r="D70" s="54">
        <v>3224</v>
      </c>
      <c r="E70" s="55" t="s">
        <v>73</v>
      </c>
      <c r="F70" s="24">
        <v>9800.68</v>
      </c>
      <c r="G70" s="100">
        <v>0</v>
      </c>
      <c r="H70" s="102">
        <v>0</v>
      </c>
      <c r="I70" s="24">
        <v>8717.83</v>
      </c>
      <c r="J70" s="24">
        <f t="shared" si="17"/>
        <v>88.951276850177734</v>
      </c>
      <c r="K70" s="24">
        <v>0</v>
      </c>
    </row>
    <row r="71" spans="1:11">
      <c r="A71" s="49"/>
      <c r="B71" s="49"/>
      <c r="C71" s="49"/>
      <c r="D71" s="54">
        <v>3225</v>
      </c>
      <c r="E71" s="55" t="s">
        <v>74</v>
      </c>
      <c r="F71" s="24">
        <v>11568.26</v>
      </c>
      <c r="G71" s="100">
        <v>0</v>
      </c>
      <c r="H71" s="102">
        <v>0</v>
      </c>
      <c r="I71" s="24">
        <v>3387.52</v>
      </c>
      <c r="J71" s="24">
        <f t="shared" si="17"/>
        <v>29.282882646136933</v>
      </c>
      <c r="K71" s="24">
        <v>0</v>
      </c>
    </row>
    <row r="72" spans="1:11">
      <c r="A72" s="49"/>
      <c r="B72" s="49"/>
      <c r="C72" s="49"/>
      <c r="D72" s="54">
        <v>3227</v>
      </c>
      <c r="E72" s="55" t="s">
        <v>75</v>
      </c>
      <c r="F72" s="24">
        <v>3062.73</v>
      </c>
      <c r="G72" s="100">
        <v>0</v>
      </c>
      <c r="H72" s="102">
        <v>0</v>
      </c>
      <c r="I72" s="24">
        <v>1906.99</v>
      </c>
      <c r="J72" s="24">
        <f t="shared" si="17"/>
        <v>62.264385042102965</v>
      </c>
      <c r="K72" s="24">
        <v>0</v>
      </c>
    </row>
    <row r="73" spans="1:11">
      <c r="A73" s="49"/>
      <c r="B73" s="49"/>
      <c r="C73" s="56">
        <v>323</v>
      </c>
      <c r="D73" s="57"/>
      <c r="E73" s="58" t="s">
        <v>76</v>
      </c>
      <c r="F73" s="24">
        <f>F74+F75+F76+F77+F78+F79+F80+F81+F82</f>
        <v>423974.85000000003</v>
      </c>
      <c r="G73" s="100">
        <v>0</v>
      </c>
      <c r="H73" s="101">
        <f t="shared" ref="H73" si="22">H74+H75+H76+H77+H78+H79+H80+H81+H82</f>
        <v>0</v>
      </c>
      <c r="I73" s="101">
        <f>I74+I75+I76+I77+I78+I79+I80+I81+I82</f>
        <v>425301.63</v>
      </c>
      <c r="J73" s="24">
        <f t="shared" si="17"/>
        <v>100.31293837358513</v>
      </c>
      <c r="K73" s="24">
        <v>0</v>
      </c>
    </row>
    <row r="74" spans="1:11">
      <c r="A74" s="49"/>
      <c r="B74" s="49"/>
      <c r="C74" s="49"/>
      <c r="D74" s="54">
        <v>3231</v>
      </c>
      <c r="E74" s="55" t="s">
        <v>77</v>
      </c>
      <c r="F74" s="24">
        <v>15282.97</v>
      </c>
      <c r="G74" s="100">
        <v>0</v>
      </c>
      <c r="H74" s="102">
        <v>0</v>
      </c>
      <c r="I74" s="24">
        <v>14655.41</v>
      </c>
      <c r="J74" s="24">
        <f t="shared" si="17"/>
        <v>95.893730079951752</v>
      </c>
      <c r="K74" s="24">
        <v>0</v>
      </c>
    </row>
    <row r="75" spans="1:11">
      <c r="A75" s="49"/>
      <c r="B75" s="49"/>
      <c r="C75" s="49"/>
      <c r="D75" s="54">
        <v>3232</v>
      </c>
      <c r="E75" s="55" t="s">
        <v>78</v>
      </c>
      <c r="F75" s="24">
        <v>74288.78</v>
      </c>
      <c r="G75" s="100">
        <v>0</v>
      </c>
      <c r="H75" s="102">
        <v>0</v>
      </c>
      <c r="I75" s="24">
        <v>78980.039999999994</v>
      </c>
      <c r="J75" s="24">
        <f t="shared" si="17"/>
        <v>106.31489708136274</v>
      </c>
      <c r="K75" s="24">
        <v>0</v>
      </c>
    </row>
    <row r="76" spans="1:11">
      <c r="A76" s="49"/>
      <c r="B76" s="49"/>
      <c r="C76" s="49"/>
      <c r="D76" s="54">
        <v>3233</v>
      </c>
      <c r="E76" s="55" t="s">
        <v>79</v>
      </c>
      <c r="F76" s="24">
        <v>8194.9500000000007</v>
      </c>
      <c r="G76" s="100">
        <v>0</v>
      </c>
      <c r="H76" s="102">
        <v>0</v>
      </c>
      <c r="I76" s="24">
        <v>4940.96</v>
      </c>
      <c r="J76" s="24">
        <f t="shared" si="17"/>
        <v>60.292741261386581</v>
      </c>
      <c r="K76" s="24">
        <v>0</v>
      </c>
    </row>
    <row r="77" spans="1:11">
      <c r="A77" s="49"/>
      <c r="B77" s="49"/>
      <c r="C77" s="49"/>
      <c r="D77" s="54">
        <v>3234</v>
      </c>
      <c r="E77" s="55" t="s">
        <v>80</v>
      </c>
      <c r="F77" s="24">
        <v>84175.33</v>
      </c>
      <c r="G77" s="100">
        <v>0</v>
      </c>
      <c r="H77" s="102">
        <v>0</v>
      </c>
      <c r="I77" s="24">
        <v>73311.19</v>
      </c>
      <c r="J77" s="24">
        <f t="shared" si="17"/>
        <v>87.093439372319665</v>
      </c>
      <c r="K77" s="24">
        <v>0</v>
      </c>
    </row>
    <row r="78" spans="1:11">
      <c r="A78" s="49"/>
      <c r="B78" s="49"/>
      <c r="C78" s="49"/>
      <c r="D78" s="54">
        <v>3235</v>
      </c>
      <c r="E78" s="55" t="s">
        <v>81</v>
      </c>
      <c r="F78" s="24">
        <v>148.88</v>
      </c>
      <c r="G78" s="100">
        <v>0</v>
      </c>
      <c r="H78" s="102">
        <v>0</v>
      </c>
      <c r="I78" s="24">
        <v>134.09</v>
      </c>
      <c r="J78" s="24">
        <f t="shared" si="17"/>
        <v>90.065824825362711</v>
      </c>
      <c r="K78" s="24">
        <v>0</v>
      </c>
    </row>
    <row r="79" spans="1:11">
      <c r="A79" s="49"/>
      <c r="B79" s="49"/>
      <c r="C79" s="49"/>
      <c r="D79" s="54">
        <v>3236</v>
      </c>
      <c r="E79" s="55" t="s">
        <v>82</v>
      </c>
      <c r="F79" s="24">
        <v>14253.11</v>
      </c>
      <c r="G79" s="100">
        <v>0</v>
      </c>
      <c r="H79" s="102">
        <v>0</v>
      </c>
      <c r="I79" s="24">
        <v>12548.5</v>
      </c>
      <c r="J79" s="24">
        <f t="shared" si="17"/>
        <v>88.040434684079472</v>
      </c>
      <c r="K79" s="24">
        <v>0</v>
      </c>
    </row>
    <row r="80" spans="1:11">
      <c r="A80" s="49"/>
      <c r="B80" s="49"/>
      <c r="C80" s="49"/>
      <c r="D80" s="54">
        <v>3237</v>
      </c>
      <c r="E80" s="55" t="s">
        <v>83</v>
      </c>
      <c r="F80" s="24">
        <v>34179.279999999999</v>
      </c>
      <c r="G80" s="100">
        <v>0</v>
      </c>
      <c r="H80" s="102">
        <v>0</v>
      </c>
      <c r="I80" s="24">
        <v>38685.800000000003</v>
      </c>
      <c r="J80" s="24">
        <f t="shared" si="17"/>
        <v>113.18494713756407</v>
      </c>
      <c r="K80" s="24">
        <v>0</v>
      </c>
    </row>
    <row r="81" spans="1:11">
      <c r="A81" s="49"/>
      <c r="B81" s="49"/>
      <c r="C81" s="49"/>
      <c r="D81" s="54">
        <v>3238</v>
      </c>
      <c r="E81" s="55" t="s">
        <v>84</v>
      </c>
      <c r="F81" s="24">
        <v>23296.41</v>
      </c>
      <c r="G81" s="100">
        <v>0</v>
      </c>
      <c r="H81" s="102">
        <v>0</v>
      </c>
      <c r="I81" s="24">
        <v>25900.22</v>
      </c>
      <c r="J81" s="24">
        <f t="shared" si="17"/>
        <v>111.17687231637836</v>
      </c>
      <c r="K81" s="24">
        <v>0</v>
      </c>
    </row>
    <row r="82" spans="1:11">
      <c r="A82" s="49"/>
      <c r="B82" s="49"/>
      <c r="C82" s="49"/>
      <c r="D82" s="54">
        <v>3239</v>
      </c>
      <c r="E82" s="55" t="s">
        <v>85</v>
      </c>
      <c r="F82" s="24">
        <v>170155.14</v>
      </c>
      <c r="G82" s="100">
        <v>0</v>
      </c>
      <c r="H82" s="102">
        <v>0</v>
      </c>
      <c r="I82" s="24">
        <v>176145.42</v>
      </c>
      <c r="J82" s="24">
        <f t="shared" si="17"/>
        <v>103.52048136776826</v>
      </c>
      <c r="K82" s="24">
        <v>0</v>
      </c>
    </row>
    <row r="83" spans="1:11">
      <c r="A83" s="49"/>
      <c r="B83" s="49"/>
      <c r="C83" s="56">
        <v>324</v>
      </c>
      <c r="D83" s="57"/>
      <c r="E83" s="58" t="s">
        <v>86</v>
      </c>
      <c r="F83" s="24">
        <f>F84</f>
        <v>2505.2199999999998</v>
      </c>
      <c r="G83" s="100">
        <v>0</v>
      </c>
      <c r="H83" s="101">
        <f t="shared" ref="H83" si="23">H84</f>
        <v>0</v>
      </c>
      <c r="I83" s="101">
        <v>0</v>
      </c>
      <c r="J83" s="24">
        <v>0</v>
      </c>
      <c r="K83" s="24">
        <v>0</v>
      </c>
    </row>
    <row r="84" spans="1:11">
      <c r="A84" s="49"/>
      <c r="B84" s="49"/>
      <c r="C84" s="49"/>
      <c r="D84" s="54">
        <v>3241</v>
      </c>
      <c r="E84" s="55" t="s">
        <v>86</v>
      </c>
      <c r="F84" s="24">
        <v>2505.2199999999998</v>
      </c>
      <c r="G84" s="100">
        <v>0</v>
      </c>
      <c r="H84" s="102">
        <v>0</v>
      </c>
      <c r="I84" s="24">
        <v>0</v>
      </c>
      <c r="J84" s="24">
        <v>0</v>
      </c>
      <c r="K84" s="24">
        <v>0</v>
      </c>
    </row>
    <row r="85" spans="1:11">
      <c r="A85" s="49"/>
      <c r="B85" s="49"/>
      <c r="C85" s="56">
        <v>329</v>
      </c>
      <c r="D85" s="57"/>
      <c r="E85" s="56" t="s">
        <v>87</v>
      </c>
      <c r="F85" s="24">
        <f>F86+F87+F88+F89+F90</f>
        <v>60301.05</v>
      </c>
      <c r="G85" s="100">
        <v>0</v>
      </c>
      <c r="H85" s="101">
        <f t="shared" ref="H85" si="24">H86+H87+H88+H89+H90</f>
        <v>0</v>
      </c>
      <c r="I85" s="101">
        <f>I86+I87+I88+I89+I90</f>
        <v>12703.1</v>
      </c>
      <c r="J85" s="24">
        <f t="shared" si="17"/>
        <v>21.066134005958435</v>
      </c>
      <c r="K85" s="24">
        <v>0</v>
      </c>
    </row>
    <row r="86" spans="1:11">
      <c r="A86" s="49"/>
      <c r="B86" s="49"/>
      <c r="C86" s="49"/>
      <c r="D86" s="54">
        <v>3291</v>
      </c>
      <c r="E86" s="55" t="s">
        <v>88</v>
      </c>
      <c r="F86" s="24">
        <v>5547.4</v>
      </c>
      <c r="G86" s="100">
        <v>0</v>
      </c>
      <c r="H86" s="102">
        <v>0</v>
      </c>
      <c r="I86" s="24">
        <v>5547.33</v>
      </c>
      <c r="J86" s="24">
        <f t="shared" si="17"/>
        <v>99.99873814760069</v>
      </c>
      <c r="K86" s="24">
        <v>0</v>
      </c>
    </row>
    <row r="87" spans="1:11">
      <c r="A87" s="49"/>
      <c r="B87" s="49"/>
      <c r="C87" s="49"/>
      <c r="D87" s="54">
        <v>3292</v>
      </c>
      <c r="E87" s="55" t="s">
        <v>89</v>
      </c>
      <c r="F87" s="24">
        <v>9849.4599999999991</v>
      </c>
      <c r="G87" s="100">
        <v>0</v>
      </c>
      <c r="H87" s="102">
        <v>0</v>
      </c>
      <c r="I87" s="24">
        <v>6036.62</v>
      </c>
      <c r="J87" s="24">
        <f t="shared" si="17"/>
        <v>61.288842230944638</v>
      </c>
      <c r="K87" s="24">
        <v>0</v>
      </c>
    </row>
    <row r="88" spans="1:11">
      <c r="A88" s="49"/>
      <c r="B88" s="49"/>
      <c r="C88" s="49"/>
      <c r="D88" s="54">
        <v>3294</v>
      </c>
      <c r="E88" s="55" t="s">
        <v>90</v>
      </c>
      <c r="F88" s="24">
        <v>0</v>
      </c>
      <c r="G88" s="100">
        <v>0</v>
      </c>
      <c r="H88" s="102">
        <v>0</v>
      </c>
      <c r="I88" s="24">
        <v>0</v>
      </c>
      <c r="J88" s="24">
        <v>0</v>
      </c>
      <c r="K88" s="24">
        <v>0</v>
      </c>
    </row>
    <row r="89" spans="1:11">
      <c r="A89" s="49"/>
      <c r="B89" s="49"/>
      <c r="C89" s="49"/>
      <c r="D89" s="54">
        <v>3295</v>
      </c>
      <c r="E89" s="55" t="s">
        <v>91</v>
      </c>
      <c r="F89" s="24">
        <v>272.14</v>
      </c>
      <c r="G89" s="100">
        <v>0</v>
      </c>
      <c r="H89" s="102">
        <v>0</v>
      </c>
      <c r="I89" s="24">
        <v>157.47</v>
      </c>
      <c r="J89" s="24">
        <f t="shared" si="17"/>
        <v>57.863599617843761</v>
      </c>
      <c r="K89" s="24">
        <v>0</v>
      </c>
    </row>
    <row r="90" spans="1:11">
      <c r="A90" s="49"/>
      <c r="B90" s="49"/>
      <c r="C90" s="49"/>
      <c r="D90" s="54">
        <v>3299</v>
      </c>
      <c r="E90" s="55" t="s">
        <v>87</v>
      </c>
      <c r="F90" s="24">
        <v>44632.05</v>
      </c>
      <c r="G90" s="100">
        <v>0</v>
      </c>
      <c r="H90" s="102">
        <v>0</v>
      </c>
      <c r="I90" s="24">
        <v>961.68</v>
      </c>
      <c r="J90" s="24">
        <f t="shared" si="17"/>
        <v>2.1546848060978596</v>
      </c>
      <c r="K90" s="24">
        <v>0</v>
      </c>
    </row>
    <row r="91" spans="1:11">
      <c r="A91" s="60"/>
      <c r="B91" s="59">
        <v>34</v>
      </c>
      <c r="C91" s="60"/>
      <c r="D91" s="61"/>
      <c r="E91" s="60" t="s">
        <v>92</v>
      </c>
      <c r="F91" s="27">
        <f>F92</f>
        <v>3163.84</v>
      </c>
      <c r="G91" s="27">
        <v>4000</v>
      </c>
      <c r="H91" s="27">
        <f t="shared" ref="H91" si="25">H92</f>
        <v>0</v>
      </c>
      <c r="I91" s="27">
        <f>I92</f>
        <v>4190.67</v>
      </c>
      <c r="J91" s="27">
        <f t="shared" si="17"/>
        <v>132.45518104581774</v>
      </c>
      <c r="K91" s="27">
        <f>I91/G91*100</f>
        <v>104.76675</v>
      </c>
    </row>
    <row r="92" spans="1:11">
      <c r="A92" s="55"/>
      <c r="B92" s="55"/>
      <c r="C92" s="62">
        <v>343</v>
      </c>
      <c r="D92" s="54"/>
      <c r="E92" s="55" t="s">
        <v>95</v>
      </c>
      <c r="F92" s="24">
        <f>F93+F94</f>
        <v>3163.84</v>
      </c>
      <c r="G92" s="24">
        <v>0</v>
      </c>
      <c r="H92" s="24">
        <f t="shared" ref="H92" si="26">H93+H94</f>
        <v>0</v>
      </c>
      <c r="I92" s="24">
        <f>I93+I94</f>
        <v>4190.67</v>
      </c>
      <c r="J92" s="24">
        <f t="shared" si="17"/>
        <v>132.45518104581774</v>
      </c>
      <c r="K92" s="24">
        <v>0</v>
      </c>
    </row>
    <row r="93" spans="1:11">
      <c r="A93" s="55"/>
      <c r="B93" s="55"/>
      <c r="C93" s="55"/>
      <c r="D93" s="54">
        <v>3431</v>
      </c>
      <c r="E93" s="55" t="s">
        <v>93</v>
      </c>
      <c r="F93" s="24">
        <v>2867.06</v>
      </c>
      <c r="G93" s="24">
        <v>0</v>
      </c>
      <c r="H93" s="24">
        <v>0</v>
      </c>
      <c r="I93" s="24">
        <v>3967.6</v>
      </c>
      <c r="J93" s="24">
        <f t="shared" si="17"/>
        <v>138.38566336246888</v>
      </c>
      <c r="K93" s="24">
        <v>0</v>
      </c>
    </row>
    <row r="94" spans="1:11">
      <c r="A94" s="55"/>
      <c r="B94" s="55"/>
      <c r="C94" s="55"/>
      <c r="D94" s="54">
        <v>3433</v>
      </c>
      <c r="E94" s="55" t="s">
        <v>94</v>
      </c>
      <c r="F94" s="24">
        <v>296.77999999999997</v>
      </c>
      <c r="G94" s="24">
        <v>0</v>
      </c>
      <c r="H94" s="24">
        <v>0</v>
      </c>
      <c r="I94" s="24">
        <v>223.07</v>
      </c>
      <c r="J94" s="24">
        <f t="shared" si="17"/>
        <v>75.163420715681653</v>
      </c>
      <c r="K94" s="24">
        <v>0</v>
      </c>
    </row>
    <row r="95" spans="1:11" ht="25.5">
      <c r="A95" s="60"/>
      <c r="B95" s="59">
        <v>37</v>
      </c>
      <c r="C95" s="60"/>
      <c r="D95" s="61"/>
      <c r="E95" s="63" t="s">
        <v>96</v>
      </c>
      <c r="F95" s="27">
        <f>F96</f>
        <v>1360.38</v>
      </c>
      <c r="G95" s="27">
        <v>1233</v>
      </c>
      <c r="H95" s="27">
        <f t="shared" ref="H95" si="27">H96</f>
        <v>0</v>
      </c>
      <c r="I95" s="27">
        <f>I96</f>
        <v>1224.54</v>
      </c>
      <c r="J95" s="27">
        <f t="shared" si="17"/>
        <v>90.014554756759139</v>
      </c>
      <c r="K95" s="27">
        <f t="shared" ref="K95" si="28">I95/G95*100</f>
        <v>99.313868613138681</v>
      </c>
    </row>
    <row r="96" spans="1:11" ht="25.5">
      <c r="A96" s="55"/>
      <c r="B96" s="55"/>
      <c r="C96" s="62">
        <v>372</v>
      </c>
      <c r="D96" s="54"/>
      <c r="E96" s="64" t="s">
        <v>97</v>
      </c>
      <c r="F96" s="24">
        <f>F97</f>
        <v>1360.38</v>
      </c>
      <c r="G96" s="24">
        <v>0</v>
      </c>
      <c r="H96" s="24">
        <f t="shared" ref="H96" si="29">H97+H98</f>
        <v>0</v>
      </c>
      <c r="I96" s="24">
        <f>I97</f>
        <v>1224.54</v>
      </c>
      <c r="J96" s="24">
        <f t="shared" si="17"/>
        <v>90.014554756759139</v>
      </c>
      <c r="K96" s="24">
        <v>0</v>
      </c>
    </row>
    <row r="97" spans="1:11">
      <c r="A97" s="55"/>
      <c r="B97" s="55"/>
      <c r="C97" s="55"/>
      <c r="D97" s="54">
        <v>3721</v>
      </c>
      <c r="E97" s="55" t="s">
        <v>98</v>
      </c>
      <c r="F97" s="24">
        <v>1360.38</v>
      </c>
      <c r="G97" s="24">
        <v>0</v>
      </c>
      <c r="H97" s="24">
        <v>0</v>
      </c>
      <c r="I97" s="24">
        <v>1224.54</v>
      </c>
      <c r="J97" s="24">
        <f t="shared" si="17"/>
        <v>90.014554756759139</v>
      </c>
      <c r="K97" s="24">
        <v>0</v>
      </c>
    </row>
    <row r="98" spans="1:11">
      <c r="A98" s="59">
        <v>4</v>
      </c>
      <c r="B98" s="59"/>
      <c r="C98" s="59"/>
      <c r="D98" s="61"/>
      <c r="E98" s="60" t="s">
        <v>5</v>
      </c>
      <c r="F98" s="27">
        <f>F99+F109</f>
        <v>54560.08</v>
      </c>
      <c r="G98" s="27">
        <f>G109+G99</f>
        <v>18214</v>
      </c>
      <c r="H98" s="27">
        <f t="shared" ref="H98" si="30">H99+H109</f>
        <v>0</v>
      </c>
      <c r="I98" s="27">
        <f>I99+I109</f>
        <v>18169.53</v>
      </c>
      <c r="J98" s="27">
        <f t="shared" si="17"/>
        <v>33.301875657073815</v>
      </c>
      <c r="K98" s="27">
        <f>I98/G98*100</f>
        <v>99.755847150543531</v>
      </c>
    </row>
    <row r="99" spans="1:11" ht="25.5">
      <c r="A99" s="65"/>
      <c r="B99" s="59">
        <v>42</v>
      </c>
      <c r="C99" s="59"/>
      <c r="D99" s="61"/>
      <c r="E99" s="63" t="s">
        <v>99</v>
      </c>
      <c r="F99" s="27">
        <f>F102+F107</f>
        <v>52685.08</v>
      </c>
      <c r="G99" s="27">
        <v>12514</v>
      </c>
      <c r="H99" s="27">
        <f t="shared" ref="H99" si="31">H100+H102+H107</f>
        <v>0</v>
      </c>
      <c r="I99" s="27">
        <f>I102+I107</f>
        <v>12469.529999999999</v>
      </c>
      <c r="J99" s="27">
        <f t="shared" si="17"/>
        <v>23.668047955891875</v>
      </c>
      <c r="K99" s="27">
        <f t="shared" ref="K99:K109" si="32">I99/G99*100</f>
        <v>99.644638005433904</v>
      </c>
    </row>
    <row r="100" spans="1:11">
      <c r="A100" s="65"/>
      <c r="B100" s="62"/>
      <c r="C100" s="62">
        <v>421</v>
      </c>
      <c r="D100" s="54"/>
      <c r="E100" s="55" t="s">
        <v>100</v>
      </c>
      <c r="F100" s="24">
        <v>0</v>
      </c>
      <c r="G100" s="24">
        <v>0</v>
      </c>
      <c r="H100" s="24">
        <f t="shared" ref="H100" si="33">H101</f>
        <v>0</v>
      </c>
      <c r="I100" s="24">
        <v>0</v>
      </c>
      <c r="J100" s="24">
        <v>0</v>
      </c>
      <c r="K100" s="24">
        <v>0</v>
      </c>
    </row>
    <row r="101" spans="1:11">
      <c r="A101" s="65"/>
      <c r="B101" s="62"/>
      <c r="C101" s="62"/>
      <c r="D101" s="54">
        <v>4214</v>
      </c>
      <c r="E101" s="55" t="s">
        <v>101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</row>
    <row r="102" spans="1:11">
      <c r="A102" s="65"/>
      <c r="B102" s="62"/>
      <c r="C102" s="62">
        <v>422</v>
      </c>
      <c r="D102" s="54"/>
      <c r="E102" s="55" t="s">
        <v>102</v>
      </c>
      <c r="F102" s="24">
        <f>F103+F104+F105+F106</f>
        <v>51710.080000000002</v>
      </c>
      <c r="G102" s="24">
        <v>0</v>
      </c>
      <c r="H102" s="24">
        <f t="shared" ref="H102" si="34">H103+H104+H105+H106</f>
        <v>0</v>
      </c>
      <c r="I102" s="24">
        <f>I103+I104+I105+I106</f>
        <v>12469.529999999999</v>
      </c>
      <c r="J102" s="24">
        <f t="shared" si="17"/>
        <v>24.114311948463431</v>
      </c>
      <c r="K102" s="24">
        <v>0</v>
      </c>
    </row>
    <row r="103" spans="1:11">
      <c r="A103" s="65"/>
      <c r="B103" s="62"/>
      <c r="C103" s="62"/>
      <c r="D103" s="54">
        <v>4221</v>
      </c>
      <c r="E103" s="55" t="s">
        <v>103</v>
      </c>
      <c r="F103" s="24">
        <v>6355.33</v>
      </c>
      <c r="G103" s="24">
        <v>0</v>
      </c>
      <c r="H103" s="24">
        <v>0</v>
      </c>
      <c r="I103" s="24">
        <v>7961.33</v>
      </c>
      <c r="J103" s="24">
        <f t="shared" si="17"/>
        <v>125.27012759368907</v>
      </c>
      <c r="K103" s="24">
        <v>0</v>
      </c>
    </row>
    <row r="104" spans="1:11">
      <c r="A104" s="65"/>
      <c r="B104" s="62"/>
      <c r="C104" s="62"/>
      <c r="D104" s="54">
        <v>4224</v>
      </c>
      <c r="E104" s="55" t="s">
        <v>104</v>
      </c>
      <c r="F104" s="24">
        <v>3050</v>
      </c>
      <c r="G104" s="24">
        <v>0</v>
      </c>
      <c r="H104" s="24">
        <v>0</v>
      </c>
      <c r="I104" s="24">
        <v>0</v>
      </c>
      <c r="J104" s="24">
        <f t="shared" si="17"/>
        <v>0</v>
      </c>
      <c r="K104" s="24">
        <v>0</v>
      </c>
    </row>
    <row r="105" spans="1:11">
      <c r="A105" s="65"/>
      <c r="B105" s="65"/>
      <c r="C105" s="65"/>
      <c r="D105" s="54">
        <v>4225</v>
      </c>
      <c r="E105" s="55" t="s">
        <v>105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</row>
    <row r="106" spans="1:11">
      <c r="A106" s="65"/>
      <c r="B106" s="65"/>
      <c r="C106" s="65"/>
      <c r="D106" s="54">
        <v>4227</v>
      </c>
      <c r="E106" s="55" t="s">
        <v>106</v>
      </c>
      <c r="F106" s="24">
        <v>42304.75</v>
      </c>
      <c r="G106" s="24">
        <v>0</v>
      </c>
      <c r="H106" s="24">
        <v>0</v>
      </c>
      <c r="I106" s="24">
        <v>4508.2</v>
      </c>
      <c r="J106" s="24">
        <f t="shared" si="17"/>
        <v>10.656486564747457</v>
      </c>
      <c r="K106" s="24">
        <v>0</v>
      </c>
    </row>
    <row r="107" spans="1:11">
      <c r="A107" s="49"/>
      <c r="B107" s="49"/>
      <c r="C107" s="62">
        <v>426</v>
      </c>
      <c r="D107" s="54"/>
      <c r="E107" s="55" t="s">
        <v>107</v>
      </c>
      <c r="F107" s="24">
        <f>F108</f>
        <v>975</v>
      </c>
      <c r="G107" s="24">
        <v>0</v>
      </c>
      <c r="H107" s="24">
        <f t="shared" ref="H107" si="35">H108</f>
        <v>0</v>
      </c>
      <c r="I107" s="24">
        <v>0</v>
      </c>
      <c r="J107" s="24">
        <f t="shared" si="17"/>
        <v>0</v>
      </c>
      <c r="K107" s="24">
        <v>0</v>
      </c>
    </row>
    <row r="108" spans="1:11">
      <c r="A108" s="49"/>
      <c r="B108" s="49"/>
      <c r="C108" s="49"/>
      <c r="D108" s="54">
        <v>4262</v>
      </c>
      <c r="E108" s="55" t="s">
        <v>108</v>
      </c>
      <c r="F108" s="24">
        <v>975</v>
      </c>
      <c r="G108" s="24">
        <v>0</v>
      </c>
      <c r="H108" s="24">
        <v>0</v>
      </c>
      <c r="I108" s="24">
        <v>0</v>
      </c>
      <c r="J108" s="24">
        <f t="shared" si="17"/>
        <v>0</v>
      </c>
      <c r="K108" s="24">
        <v>0</v>
      </c>
    </row>
    <row r="109" spans="1:11" ht="25.5">
      <c r="A109" s="49"/>
      <c r="B109" s="59">
        <v>45</v>
      </c>
      <c r="C109" s="66"/>
      <c r="D109" s="61"/>
      <c r="E109" s="63" t="s">
        <v>109</v>
      </c>
      <c r="F109" s="27">
        <f>F110</f>
        <v>1875</v>
      </c>
      <c r="G109" s="27">
        <v>5700</v>
      </c>
      <c r="H109" s="27">
        <f t="shared" ref="H109" si="36">H110</f>
        <v>0</v>
      </c>
      <c r="I109" s="27">
        <f>I110</f>
        <v>5700</v>
      </c>
      <c r="J109" s="27">
        <f t="shared" si="17"/>
        <v>304</v>
      </c>
      <c r="K109" s="27">
        <f t="shared" si="32"/>
        <v>100</v>
      </c>
    </row>
    <row r="110" spans="1:11">
      <c r="A110" s="49"/>
      <c r="B110" s="49"/>
      <c r="C110" s="62">
        <v>451</v>
      </c>
      <c r="D110" s="54"/>
      <c r="E110" s="55" t="s">
        <v>110</v>
      </c>
      <c r="F110" s="24">
        <f>F111</f>
        <v>1875</v>
      </c>
      <c r="G110" s="24">
        <v>0</v>
      </c>
      <c r="H110" s="24">
        <f t="shared" ref="H110" si="37">H111</f>
        <v>0</v>
      </c>
      <c r="I110" s="24">
        <f>I111</f>
        <v>5700</v>
      </c>
      <c r="J110" s="24">
        <f t="shared" si="17"/>
        <v>304</v>
      </c>
      <c r="K110" s="24">
        <v>0</v>
      </c>
    </row>
    <row r="111" spans="1:11">
      <c r="A111" s="49"/>
      <c r="B111" s="49"/>
      <c r="C111" s="49"/>
      <c r="D111" s="54">
        <v>4511</v>
      </c>
      <c r="E111" s="55" t="s">
        <v>110</v>
      </c>
      <c r="F111" s="24">
        <v>1875</v>
      </c>
      <c r="G111" s="24">
        <v>0</v>
      </c>
      <c r="H111" s="24">
        <v>0</v>
      </c>
      <c r="I111" s="24">
        <v>5700</v>
      </c>
      <c r="J111" s="24">
        <f t="shared" si="17"/>
        <v>304</v>
      </c>
      <c r="K111" s="24">
        <v>0</v>
      </c>
    </row>
    <row r="112" spans="1:11">
      <c r="F112" s="35"/>
      <c r="G112" s="35"/>
      <c r="H112" s="35"/>
      <c r="I112" s="35"/>
      <c r="J112" s="35"/>
      <c r="K112" s="35"/>
    </row>
    <row r="113" spans="6:11">
      <c r="F113" s="35"/>
      <c r="G113" s="35"/>
      <c r="H113" s="35"/>
      <c r="I113" s="35"/>
      <c r="J113" s="35"/>
      <c r="K113" s="35"/>
    </row>
  </sheetData>
  <mergeCells count="7">
    <mergeCell ref="A6:E6"/>
    <mergeCell ref="A7:E7"/>
    <mergeCell ref="A46:E46"/>
    <mergeCell ref="A47:E47"/>
    <mergeCell ref="A1:K1"/>
    <mergeCell ref="A3:K3"/>
    <mergeCell ref="A4:K4"/>
  </mergeCells>
  <pageMargins left="0.51181102362204722" right="0.51181102362204722" top="0.55118110236220474" bottom="0.55118110236220474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5"/>
  <sheetViews>
    <sheetView topLeftCell="A7" workbookViewId="0">
      <selection activeCell="A7" sqref="A1:A1048576"/>
    </sheetView>
  </sheetViews>
  <sheetFormatPr defaultRowHeight="15"/>
  <cols>
    <col min="1" max="1" width="37.7109375" customWidth="1"/>
    <col min="2" max="2" width="25.28515625" customWidth="1"/>
    <col min="3" max="3" width="27" customWidth="1"/>
    <col min="4" max="4" width="16" customWidth="1"/>
    <col min="5" max="5" width="25.28515625" customWidth="1"/>
    <col min="6" max="7" width="15.7109375" customWidth="1"/>
  </cols>
  <sheetData>
    <row r="1" spans="1:7" ht="18">
      <c r="A1" s="1"/>
      <c r="B1" s="2"/>
      <c r="C1" s="1"/>
      <c r="D1" s="1"/>
      <c r="E1" s="2"/>
      <c r="F1" s="2"/>
      <c r="G1" s="2"/>
    </row>
    <row r="2" spans="1:7" ht="15.75" customHeight="1">
      <c r="A2" s="189" t="s">
        <v>23</v>
      </c>
      <c r="B2" s="189"/>
      <c r="C2" s="189"/>
      <c r="D2" s="189"/>
      <c r="E2" s="189"/>
      <c r="F2" s="189"/>
      <c r="G2" s="189"/>
    </row>
    <row r="3" spans="1:7" ht="18">
      <c r="A3" s="1"/>
      <c r="B3" s="2"/>
      <c r="C3" s="1"/>
      <c r="D3" s="1"/>
      <c r="E3" s="2"/>
      <c r="F3" s="2"/>
      <c r="G3" s="2"/>
    </row>
    <row r="4" spans="1:7" ht="25.5">
      <c r="A4" s="23" t="s">
        <v>6</v>
      </c>
      <c r="B4" s="23" t="s">
        <v>150</v>
      </c>
      <c r="C4" s="23" t="s">
        <v>159</v>
      </c>
      <c r="D4" s="23" t="s">
        <v>160</v>
      </c>
      <c r="E4" s="23" t="s">
        <v>161</v>
      </c>
      <c r="F4" s="23" t="s">
        <v>10</v>
      </c>
      <c r="G4" s="23" t="s">
        <v>25</v>
      </c>
    </row>
    <row r="5" spans="1:7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 t="s">
        <v>12</v>
      </c>
      <c r="G5" s="23" t="s">
        <v>132</v>
      </c>
    </row>
    <row r="6" spans="1:7">
      <c r="A6" s="4" t="s">
        <v>22</v>
      </c>
      <c r="B6" s="26">
        <f>B7+B9+B12+B20+B17</f>
        <v>3143798.0500000003</v>
      </c>
      <c r="C6" s="26">
        <f>C7+C9+C12+C20+C22</f>
        <v>3434509</v>
      </c>
      <c r="D6" s="26">
        <f>D7+D9+D12+D20</f>
        <v>0</v>
      </c>
      <c r="E6" s="26">
        <f>E7+E9+E12+E20+E17+E22</f>
        <v>3368664.61</v>
      </c>
      <c r="F6" s="45">
        <f>E6/B6*100</f>
        <v>107.15270371772129</v>
      </c>
      <c r="G6" s="45">
        <f>E6/C6*100</f>
        <v>98.08285871430239</v>
      </c>
    </row>
    <row r="7" spans="1:7">
      <c r="A7" s="4" t="s">
        <v>20</v>
      </c>
      <c r="B7" s="26">
        <f t="shared" ref="B7:E7" si="0">B8</f>
        <v>924735.09</v>
      </c>
      <c r="C7" s="99">
        <f t="shared" si="0"/>
        <v>386000</v>
      </c>
      <c r="D7" s="26">
        <f t="shared" si="0"/>
        <v>0</v>
      </c>
      <c r="E7" s="26">
        <f t="shared" si="0"/>
        <v>375821.42</v>
      </c>
      <c r="F7" s="45">
        <f t="shared" ref="F7:F18" si="1">E7/B7*100</f>
        <v>40.640981840539872</v>
      </c>
      <c r="G7" s="45">
        <f t="shared" ref="G7:G23" si="2">E7/C7*100</f>
        <v>97.363062176165798</v>
      </c>
    </row>
    <row r="8" spans="1:7">
      <c r="A8" s="73" t="s">
        <v>111</v>
      </c>
      <c r="B8" s="42">
        <v>924735.09</v>
      </c>
      <c r="C8" s="110">
        <v>386000</v>
      </c>
      <c r="D8" s="48">
        <v>0</v>
      </c>
      <c r="E8" s="42">
        <v>375821.42</v>
      </c>
      <c r="F8" s="48">
        <f t="shared" si="1"/>
        <v>40.640981840539872</v>
      </c>
      <c r="G8" s="48">
        <f t="shared" si="2"/>
        <v>97.363062176165798</v>
      </c>
    </row>
    <row r="9" spans="1:7">
      <c r="A9" s="74" t="s">
        <v>112</v>
      </c>
      <c r="B9" s="75">
        <f>B10+B11</f>
        <v>1998773.4900000002</v>
      </c>
      <c r="C9" s="75">
        <f>C10+C11</f>
        <v>2111979</v>
      </c>
      <c r="D9" s="75">
        <f>D10+D11</f>
        <v>0</v>
      </c>
      <c r="E9" s="75">
        <f>E10+E11</f>
        <v>2100801.15</v>
      </c>
      <c r="F9" s="45">
        <f t="shared" si="1"/>
        <v>105.10451336834569</v>
      </c>
      <c r="G9" s="45">
        <f t="shared" si="2"/>
        <v>99.470740476112681</v>
      </c>
    </row>
    <row r="10" spans="1:7" ht="26.25">
      <c r="A10" s="76" t="s">
        <v>113</v>
      </c>
      <c r="B10" s="42">
        <v>1128153.8400000001</v>
      </c>
      <c r="C10" s="42">
        <v>1105561</v>
      </c>
      <c r="D10" s="48">
        <v>0</v>
      </c>
      <c r="E10" s="42">
        <v>1134903.72</v>
      </c>
      <c r="F10" s="48">
        <f t="shared" si="1"/>
        <v>100.59831201744612</v>
      </c>
      <c r="G10" s="48">
        <f t="shared" si="2"/>
        <v>102.65410230643086</v>
      </c>
    </row>
    <row r="11" spans="1:7">
      <c r="A11" s="73" t="s">
        <v>114</v>
      </c>
      <c r="B11" s="42">
        <v>870619.65</v>
      </c>
      <c r="C11" s="42">
        <v>1006418</v>
      </c>
      <c r="D11" s="48">
        <v>0</v>
      </c>
      <c r="E11" s="42">
        <v>965897.43</v>
      </c>
      <c r="F11" s="48">
        <f t="shared" si="1"/>
        <v>110.94367442774811</v>
      </c>
      <c r="G11" s="48">
        <f t="shared" si="2"/>
        <v>95.973783259043472</v>
      </c>
    </row>
    <row r="12" spans="1:7">
      <c r="A12" s="74" t="s">
        <v>115</v>
      </c>
      <c r="B12" s="75">
        <f t="shared" ref="B12" si="3">B13+B14+B15+B16</f>
        <v>209937</v>
      </c>
      <c r="C12" s="75">
        <f t="shared" ref="C12:E12" si="4">C13+C14+C15+C16</f>
        <v>339530</v>
      </c>
      <c r="D12" s="75">
        <f t="shared" si="4"/>
        <v>0</v>
      </c>
      <c r="E12" s="75">
        <f t="shared" si="4"/>
        <v>339530</v>
      </c>
      <c r="F12" s="45">
        <f t="shared" si="1"/>
        <v>161.72947122231906</v>
      </c>
      <c r="G12" s="45">
        <f t="shared" si="2"/>
        <v>100</v>
      </c>
    </row>
    <row r="13" spans="1:7">
      <c r="A13" s="73" t="s">
        <v>116</v>
      </c>
      <c r="B13" s="42">
        <v>0</v>
      </c>
      <c r="C13" s="42">
        <v>0</v>
      </c>
      <c r="D13" s="48">
        <v>0</v>
      </c>
      <c r="E13" s="42">
        <v>0</v>
      </c>
      <c r="F13" s="48">
        <v>0</v>
      </c>
      <c r="G13" s="48">
        <v>0</v>
      </c>
    </row>
    <row r="14" spans="1:7">
      <c r="A14" s="73" t="s">
        <v>118</v>
      </c>
      <c r="B14" s="42">
        <v>6480</v>
      </c>
      <c r="C14" s="42">
        <v>6480</v>
      </c>
      <c r="D14" s="48">
        <v>0</v>
      </c>
      <c r="E14" s="42">
        <v>6480</v>
      </c>
      <c r="F14" s="48">
        <v>0</v>
      </c>
      <c r="G14" s="48">
        <v>0</v>
      </c>
    </row>
    <row r="15" spans="1:7" ht="26.25">
      <c r="A15" s="76" t="s">
        <v>155</v>
      </c>
      <c r="B15" s="42">
        <v>0</v>
      </c>
      <c r="C15" s="42">
        <v>0</v>
      </c>
      <c r="D15" s="48">
        <v>0</v>
      </c>
      <c r="E15" s="42">
        <v>0</v>
      </c>
      <c r="F15" s="48">
        <v>0</v>
      </c>
      <c r="G15" s="48">
        <v>0</v>
      </c>
    </row>
    <row r="16" spans="1:7">
      <c r="A16" s="73" t="s">
        <v>119</v>
      </c>
      <c r="B16" s="42">
        <v>203457</v>
      </c>
      <c r="C16" s="42">
        <v>333050</v>
      </c>
      <c r="D16" s="48">
        <v>0</v>
      </c>
      <c r="E16" s="42">
        <v>333050</v>
      </c>
      <c r="F16" s="48">
        <f t="shared" si="1"/>
        <v>163.69552288689994</v>
      </c>
      <c r="G16" s="48">
        <f t="shared" si="2"/>
        <v>100</v>
      </c>
    </row>
    <row r="17" spans="1:7">
      <c r="A17" s="74" t="s">
        <v>139</v>
      </c>
      <c r="B17" s="75">
        <f>B18+B19</f>
        <v>10352.469999999999</v>
      </c>
      <c r="C17" s="75">
        <v>0</v>
      </c>
      <c r="D17" s="45">
        <v>0</v>
      </c>
      <c r="E17" s="75">
        <f>E18+E19</f>
        <v>4426.58</v>
      </c>
      <c r="F17" s="45">
        <f t="shared" si="1"/>
        <v>42.758684642409008</v>
      </c>
      <c r="G17" s="45">
        <v>0</v>
      </c>
    </row>
    <row r="18" spans="1:7">
      <c r="A18" s="73" t="s">
        <v>156</v>
      </c>
      <c r="B18" s="42">
        <v>10352.469999999999</v>
      </c>
      <c r="C18" s="42">
        <v>0</v>
      </c>
      <c r="D18" s="48">
        <v>0</v>
      </c>
      <c r="E18" s="42">
        <v>4426.58</v>
      </c>
      <c r="F18" s="48">
        <f t="shared" si="1"/>
        <v>42.758684642409008</v>
      </c>
      <c r="G18" s="48">
        <v>0</v>
      </c>
    </row>
    <row r="19" spans="1:7">
      <c r="A19" s="73" t="s">
        <v>140</v>
      </c>
      <c r="B19" s="42">
        <v>0</v>
      </c>
      <c r="C19" s="42">
        <v>0</v>
      </c>
      <c r="D19" s="48">
        <v>0</v>
      </c>
      <c r="E19" s="42">
        <v>0</v>
      </c>
      <c r="F19" s="48">
        <v>0</v>
      </c>
      <c r="G19" s="48">
        <v>0</v>
      </c>
    </row>
    <row r="20" spans="1:7">
      <c r="A20" s="74" t="s">
        <v>121</v>
      </c>
      <c r="B20" s="45">
        <f t="shared" ref="B20:E20" si="5">B21</f>
        <v>0</v>
      </c>
      <c r="C20" s="45">
        <f t="shared" si="5"/>
        <v>0</v>
      </c>
      <c r="D20" s="45">
        <f t="shared" si="5"/>
        <v>0</v>
      </c>
      <c r="E20" s="45">
        <f t="shared" si="5"/>
        <v>0</v>
      </c>
      <c r="F20" s="48">
        <v>0</v>
      </c>
      <c r="G20" s="48">
        <v>0</v>
      </c>
    </row>
    <row r="21" spans="1:7">
      <c r="A21" s="73" t="s">
        <v>120</v>
      </c>
      <c r="B21" s="42">
        <v>0</v>
      </c>
      <c r="C21" s="42">
        <v>0</v>
      </c>
      <c r="D21" s="48">
        <v>0</v>
      </c>
      <c r="E21" s="42">
        <v>0</v>
      </c>
      <c r="F21" s="48">
        <v>0</v>
      </c>
      <c r="G21" s="48">
        <v>0</v>
      </c>
    </row>
    <row r="22" spans="1:7">
      <c r="A22" s="74" t="s">
        <v>167</v>
      </c>
      <c r="B22" s="27">
        <v>0</v>
      </c>
      <c r="C22" s="27">
        <f>C23</f>
        <v>597000</v>
      </c>
      <c r="D22" s="27">
        <f t="shared" ref="D22" si="6">D23</f>
        <v>0</v>
      </c>
      <c r="E22" s="27">
        <f t="shared" ref="E22" si="7">E23</f>
        <v>548085.46</v>
      </c>
      <c r="F22" s="45">
        <v>0</v>
      </c>
      <c r="G22" s="45">
        <f t="shared" si="2"/>
        <v>91.806609715242871</v>
      </c>
    </row>
    <row r="23" spans="1:7">
      <c r="A23" s="73" t="s">
        <v>168</v>
      </c>
      <c r="B23" s="24">
        <v>0</v>
      </c>
      <c r="C23" s="24">
        <v>597000</v>
      </c>
      <c r="D23" s="24">
        <v>0</v>
      </c>
      <c r="E23" s="24">
        <v>548085.46</v>
      </c>
      <c r="F23" s="48">
        <v>0</v>
      </c>
      <c r="G23" s="48">
        <f t="shared" si="2"/>
        <v>91.806609715242871</v>
      </c>
    </row>
    <row r="24" spans="1:7">
      <c r="A24" s="43"/>
      <c r="B24" s="44"/>
      <c r="C24" s="44"/>
      <c r="D24" s="35"/>
      <c r="E24" s="44"/>
      <c r="F24" s="44"/>
      <c r="G24" s="35"/>
    </row>
    <row r="25" spans="1:7">
      <c r="A25" s="43"/>
      <c r="B25" s="44"/>
      <c r="C25" s="44"/>
      <c r="D25" s="35"/>
      <c r="E25" s="44"/>
      <c r="F25" s="44"/>
      <c r="G25" s="35"/>
    </row>
    <row r="26" spans="1:7" ht="25.5">
      <c r="A26" s="23" t="s">
        <v>6</v>
      </c>
      <c r="B26" s="23" t="s">
        <v>150</v>
      </c>
      <c r="C26" s="23" t="s">
        <v>159</v>
      </c>
      <c r="D26" s="23" t="s">
        <v>160</v>
      </c>
      <c r="E26" s="23" t="s">
        <v>161</v>
      </c>
      <c r="F26" s="23" t="s">
        <v>10</v>
      </c>
      <c r="G26" s="23" t="s">
        <v>25</v>
      </c>
    </row>
    <row r="27" spans="1:7">
      <c r="A27" s="23">
        <v>1</v>
      </c>
      <c r="B27" s="23">
        <v>2</v>
      </c>
      <c r="C27" s="23">
        <v>3</v>
      </c>
      <c r="D27" s="23">
        <v>4</v>
      </c>
      <c r="E27" s="23">
        <v>5</v>
      </c>
      <c r="F27" s="23" t="s">
        <v>12</v>
      </c>
      <c r="G27" s="23" t="s">
        <v>132</v>
      </c>
    </row>
    <row r="28" spans="1:7">
      <c r="A28" s="4" t="s">
        <v>21</v>
      </c>
      <c r="B28" s="26">
        <f>B29+B31+B34+B42+B39</f>
        <v>3147871.85</v>
      </c>
      <c r="C28" s="26">
        <f>C29+C31+C34+C42+C44</f>
        <v>3434509</v>
      </c>
      <c r="D28" s="26">
        <f t="shared" ref="D28" si="8">D29+D31+D34+D42</f>
        <v>0</v>
      </c>
      <c r="E28" s="26">
        <f>E29+E31+E34+E42+E39+E44</f>
        <v>3425416.6400000006</v>
      </c>
      <c r="F28" s="45">
        <f>E28/B28*100</f>
        <v>108.81690244156542</v>
      </c>
      <c r="G28" s="45">
        <f>E28/C28*100</f>
        <v>99.735264633168825</v>
      </c>
    </row>
    <row r="29" spans="1:7">
      <c r="A29" s="4" t="s">
        <v>20</v>
      </c>
      <c r="B29" s="26">
        <f t="shared" ref="B29" si="9">B30</f>
        <v>924735.09</v>
      </c>
      <c r="C29" s="26">
        <f t="shared" ref="C29" si="10">C30</f>
        <v>386000</v>
      </c>
      <c r="D29" s="26">
        <f t="shared" ref="D29" si="11">D30</f>
        <v>0</v>
      </c>
      <c r="E29" s="26">
        <f t="shared" ref="E29" si="12">E30</f>
        <v>378952.01</v>
      </c>
      <c r="F29" s="45">
        <f t="shared" ref="F29:F40" si="13">E29/B29*100</f>
        <v>40.979520956645004</v>
      </c>
      <c r="G29" s="45">
        <f t="shared" ref="G29:G45" si="14">E29/C29*100</f>
        <v>98.174095854922285</v>
      </c>
    </row>
    <row r="30" spans="1:7" ht="15.75" customHeight="1">
      <c r="A30" s="73" t="s">
        <v>111</v>
      </c>
      <c r="B30" s="42">
        <v>924735.09</v>
      </c>
      <c r="C30" s="42">
        <v>386000</v>
      </c>
      <c r="D30" s="48">
        <v>0</v>
      </c>
      <c r="E30" s="42">
        <v>378952.01</v>
      </c>
      <c r="F30" s="48">
        <f t="shared" si="13"/>
        <v>40.979520956645004</v>
      </c>
      <c r="G30" s="48">
        <f t="shared" si="14"/>
        <v>98.174095854922285</v>
      </c>
    </row>
    <row r="31" spans="1:7" ht="15.75" customHeight="1">
      <c r="A31" s="74" t="s">
        <v>112</v>
      </c>
      <c r="B31" s="75">
        <f t="shared" ref="B31" si="15">B32+B33</f>
        <v>2003909.2000000002</v>
      </c>
      <c r="C31" s="75">
        <f t="shared" ref="C31" si="16">C32+C33</f>
        <v>2111979</v>
      </c>
      <c r="D31" s="75">
        <f t="shared" ref="D31" si="17">D32+D33</f>
        <v>0</v>
      </c>
      <c r="E31" s="75">
        <f t="shared" ref="E31" si="18">E32+E33</f>
        <v>2111310.31</v>
      </c>
      <c r="F31" s="45">
        <f t="shared" si="13"/>
        <v>105.35957966558564</v>
      </c>
      <c r="G31" s="45">
        <f t="shared" si="14"/>
        <v>99.968338226847891</v>
      </c>
    </row>
    <row r="32" spans="1:7" ht="26.25">
      <c r="A32" s="76" t="s">
        <v>113</v>
      </c>
      <c r="B32" s="42">
        <v>1133289.55</v>
      </c>
      <c r="C32" s="42">
        <v>1105561</v>
      </c>
      <c r="D32" s="48">
        <v>0</v>
      </c>
      <c r="E32" s="110">
        <v>1104937.8799999999</v>
      </c>
      <c r="F32" s="48">
        <f t="shared" si="13"/>
        <v>97.498285411702582</v>
      </c>
      <c r="G32" s="48">
        <f t="shared" si="14"/>
        <v>99.943637664497913</v>
      </c>
    </row>
    <row r="33" spans="1:7">
      <c r="A33" s="73" t="s">
        <v>114</v>
      </c>
      <c r="B33" s="42">
        <v>870619.65</v>
      </c>
      <c r="C33" s="42">
        <v>1006418</v>
      </c>
      <c r="D33" s="48">
        <v>0</v>
      </c>
      <c r="E33" s="42">
        <v>1006372.43</v>
      </c>
      <c r="F33" s="48">
        <f t="shared" si="13"/>
        <v>115.59266207694716</v>
      </c>
      <c r="G33" s="48">
        <f t="shared" si="14"/>
        <v>99.995472060316899</v>
      </c>
    </row>
    <row r="34" spans="1:7">
      <c r="A34" s="74" t="s">
        <v>115</v>
      </c>
      <c r="B34" s="75">
        <f t="shared" ref="B34" si="19">B35+B36+B37+B38</f>
        <v>208875.09</v>
      </c>
      <c r="C34" s="75">
        <f t="shared" ref="C34" si="20">C35+C36+C37+C38</f>
        <v>339530</v>
      </c>
      <c r="D34" s="75">
        <f t="shared" ref="D34" si="21">D35+D36+D37+D38</f>
        <v>0</v>
      </c>
      <c r="E34" s="75">
        <f t="shared" ref="E34" si="22">E35+E36+E37+E38</f>
        <v>338394.85</v>
      </c>
      <c r="F34" s="45">
        <f t="shared" si="13"/>
        <v>162.00823659728883</v>
      </c>
      <c r="G34" s="45">
        <f t="shared" si="14"/>
        <v>99.665670191146589</v>
      </c>
    </row>
    <row r="35" spans="1:7">
      <c r="A35" s="73" t="s">
        <v>116</v>
      </c>
      <c r="B35" s="42">
        <v>0</v>
      </c>
      <c r="C35" s="42">
        <v>0</v>
      </c>
      <c r="D35" s="48">
        <v>0</v>
      </c>
      <c r="E35" s="42">
        <v>0</v>
      </c>
      <c r="F35" s="48">
        <v>0</v>
      </c>
      <c r="G35" s="48">
        <v>0</v>
      </c>
    </row>
    <row r="36" spans="1:7">
      <c r="A36" s="73" t="s">
        <v>118</v>
      </c>
      <c r="B36" s="42">
        <v>0</v>
      </c>
      <c r="C36" s="42">
        <v>0</v>
      </c>
      <c r="D36" s="48">
        <v>0</v>
      </c>
      <c r="E36" s="42">
        <v>0</v>
      </c>
      <c r="F36" s="48">
        <v>0</v>
      </c>
      <c r="G36" s="48">
        <v>0</v>
      </c>
    </row>
    <row r="37" spans="1:7" ht="26.25">
      <c r="A37" s="76" t="s">
        <v>117</v>
      </c>
      <c r="B37" s="42">
        <v>6480</v>
      </c>
      <c r="C37" s="110">
        <v>6480</v>
      </c>
      <c r="D37" s="48">
        <v>0</v>
      </c>
      <c r="E37" s="42">
        <v>6480</v>
      </c>
      <c r="F37" s="48">
        <f t="shared" si="13"/>
        <v>100</v>
      </c>
      <c r="G37" s="48">
        <f t="shared" si="14"/>
        <v>100</v>
      </c>
    </row>
    <row r="38" spans="1:7">
      <c r="A38" s="73" t="s">
        <v>119</v>
      </c>
      <c r="B38" s="42">
        <v>202395.09</v>
      </c>
      <c r="C38" s="110">
        <v>333050</v>
      </c>
      <c r="D38" s="48">
        <v>0</v>
      </c>
      <c r="E38" s="42">
        <v>331914.84999999998</v>
      </c>
      <c r="F38" s="48">
        <f t="shared" si="13"/>
        <v>163.99352869676829</v>
      </c>
      <c r="G38" s="48">
        <f t="shared" si="14"/>
        <v>99.659165290496915</v>
      </c>
    </row>
    <row r="39" spans="1:7">
      <c r="A39" s="74" t="s">
        <v>139</v>
      </c>
      <c r="B39" s="75">
        <f>B40+B41</f>
        <v>10352.469999999999</v>
      </c>
      <c r="C39" s="75">
        <v>0</v>
      </c>
      <c r="D39" s="45">
        <v>0</v>
      </c>
      <c r="E39" s="75">
        <f>E40+E41</f>
        <v>4426.58</v>
      </c>
      <c r="F39" s="45">
        <f t="shared" si="13"/>
        <v>42.758684642409008</v>
      </c>
      <c r="G39" s="45">
        <v>0</v>
      </c>
    </row>
    <row r="40" spans="1:7">
      <c r="A40" s="73" t="s">
        <v>156</v>
      </c>
      <c r="B40" s="42">
        <v>10352.469999999999</v>
      </c>
      <c r="C40" s="42">
        <v>0</v>
      </c>
      <c r="D40" s="48">
        <v>0</v>
      </c>
      <c r="E40" s="42">
        <v>4426.58</v>
      </c>
      <c r="F40" s="48">
        <f t="shared" si="13"/>
        <v>42.758684642409008</v>
      </c>
      <c r="G40" s="48">
        <v>0</v>
      </c>
    </row>
    <row r="41" spans="1:7">
      <c r="A41" s="73" t="s">
        <v>140</v>
      </c>
      <c r="B41" s="42">
        <v>0</v>
      </c>
      <c r="C41" s="42">
        <v>0</v>
      </c>
      <c r="D41" s="48">
        <v>0</v>
      </c>
      <c r="E41" s="42">
        <v>0</v>
      </c>
      <c r="F41" s="48">
        <v>0</v>
      </c>
      <c r="G41" s="48">
        <v>0</v>
      </c>
    </row>
    <row r="42" spans="1:7">
      <c r="A42" s="74" t="s">
        <v>121</v>
      </c>
      <c r="B42" s="45">
        <f t="shared" ref="B42" si="23">B43</f>
        <v>0</v>
      </c>
      <c r="C42" s="45">
        <f t="shared" ref="C42" si="24">C43</f>
        <v>0</v>
      </c>
      <c r="D42" s="45">
        <f t="shared" ref="D42" si="25">D43</f>
        <v>0</v>
      </c>
      <c r="E42" s="45">
        <f t="shared" ref="E42" si="26">E43</f>
        <v>0</v>
      </c>
      <c r="F42" s="48">
        <v>0</v>
      </c>
      <c r="G42" s="48">
        <v>0</v>
      </c>
    </row>
    <row r="43" spans="1:7">
      <c r="A43" s="73" t="s">
        <v>120</v>
      </c>
      <c r="B43" s="42">
        <v>0</v>
      </c>
      <c r="C43" s="42">
        <v>0</v>
      </c>
      <c r="D43" s="48">
        <v>0</v>
      </c>
      <c r="E43" s="42">
        <v>0</v>
      </c>
      <c r="F43" s="48">
        <v>0</v>
      </c>
      <c r="G43" s="48">
        <v>0</v>
      </c>
    </row>
    <row r="44" spans="1:7">
      <c r="A44" s="74" t="s">
        <v>167</v>
      </c>
      <c r="B44" s="27">
        <v>0</v>
      </c>
      <c r="C44" s="27">
        <f>C45</f>
        <v>597000</v>
      </c>
      <c r="D44" s="27">
        <f t="shared" ref="D44:E44" si="27">D45</f>
        <v>0</v>
      </c>
      <c r="E44" s="27">
        <f t="shared" si="27"/>
        <v>592332.89</v>
      </c>
      <c r="F44" s="45">
        <v>0</v>
      </c>
      <c r="G44" s="45">
        <f t="shared" si="14"/>
        <v>99.218239530988271</v>
      </c>
    </row>
    <row r="45" spans="1:7">
      <c r="A45" s="73" t="s">
        <v>168</v>
      </c>
      <c r="B45" s="24">
        <v>0</v>
      </c>
      <c r="C45" s="24">
        <v>597000</v>
      </c>
      <c r="D45" s="24">
        <v>0</v>
      </c>
      <c r="E45" s="24">
        <v>592332.89</v>
      </c>
      <c r="F45" s="48">
        <v>0</v>
      </c>
      <c r="G45" s="48">
        <f t="shared" si="14"/>
        <v>99.218239530988271</v>
      </c>
    </row>
  </sheetData>
  <mergeCells count="1">
    <mergeCell ref="A2:G2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7"/>
  <sheetViews>
    <sheetView workbookViewId="0">
      <selection sqref="A1:A1048576"/>
    </sheetView>
  </sheetViews>
  <sheetFormatPr defaultRowHeight="15"/>
  <cols>
    <col min="1" max="1" width="37.7109375" customWidth="1"/>
    <col min="2" max="5" width="25.28515625" customWidth="1"/>
    <col min="6" max="7" width="15.7109375" customWidth="1"/>
  </cols>
  <sheetData>
    <row r="1" spans="1:7" ht="18">
      <c r="A1" s="1"/>
      <c r="B1" s="2"/>
      <c r="C1" s="1"/>
      <c r="D1" s="1"/>
      <c r="E1" s="2"/>
      <c r="F1" s="2"/>
      <c r="G1" s="2"/>
    </row>
    <row r="2" spans="1:7" ht="15.75" customHeight="1">
      <c r="A2" s="189" t="s">
        <v>24</v>
      </c>
      <c r="B2" s="189"/>
      <c r="C2" s="189"/>
      <c r="D2" s="189"/>
      <c r="E2" s="189"/>
      <c r="F2" s="189"/>
      <c r="G2" s="189"/>
    </row>
    <row r="3" spans="1:7" ht="15.75" customHeight="1">
      <c r="A3" s="19"/>
      <c r="B3" s="19"/>
      <c r="C3" s="19"/>
      <c r="D3" s="19"/>
      <c r="E3" s="19"/>
      <c r="F3" s="19"/>
      <c r="G3" s="19"/>
    </row>
    <row r="4" spans="1:7" ht="15.75" customHeight="1">
      <c r="A4" s="19"/>
      <c r="B4" s="19"/>
      <c r="C4" s="19"/>
      <c r="D4" s="19"/>
      <c r="E4" s="19"/>
      <c r="F4" s="19"/>
      <c r="G4" s="19"/>
    </row>
    <row r="5" spans="1:7" ht="18">
      <c r="A5" s="1"/>
      <c r="B5" s="2"/>
      <c r="C5" s="1"/>
      <c r="D5" s="1"/>
      <c r="E5" s="2"/>
      <c r="F5" s="2"/>
      <c r="G5" s="2"/>
    </row>
    <row r="6" spans="1:7" ht="25.5">
      <c r="A6" s="23" t="s">
        <v>6</v>
      </c>
      <c r="B6" s="23" t="s">
        <v>157</v>
      </c>
      <c r="C6" s="23" t="s">
        <v>159</v>
      </c>
      <c r="D6" s="23" t="s">
        <v>160</v>
      </c>
      <c r="E6" s="23" t="s">
        <v>162</v>
      </c>
      <c r="F6" s="23" t="s">
        <v>10</v>
      </c>
      <c r="G6" s="23" t="s">
        <v>25</v>
      </c>
    </row>
    <row r="7" spans="1:7">
      <c r="A7" s="23">
        <v>1</v>
      </c>
      <c r="B7" s="23">
        <v>5</v>
      </c>
      <c r="C7" s="23">
        <v>3</v>
      </c>
      <c r="D7" s="23">
        <v>4</v>
      </c>
      <c r="E7" s="23">
        <v>5</v>
      </c>
      <c r="F7" s="23" t="s">
        <v>12</v>
      </c>
      <c r="G7" s="23" t="s">
        <v>132</v>
      </c>
    </row>
    <row r="8" spans="1:7" ht="15.75" customHeight="1">
      <c r="A8" s="4" t="s">
        <v>21</v>
      </c>
      <c r="B8" s="45">
        <f>'Rashodi i prihodi prema izvoru'!B28</f>
        <v>3147871.85</v>
      </c>
      <c r="C8" s="26">
        <f>C9+C11+C13</f>
        <v>3434509</v>
      </c>
      <c r="D8" s="26">
        <f t="shared" ref="D8:E8" si="0">D9+D11+D13</f>
        <v>0</v>
      </c>
      <c r="E8" s="26">
        <f t="shared" si="0"/>
        <v>3425416.64</v>
      </c>
      <c r="F8" s="45">
        <f>E8/B8*100</f>
        <v>108.81690244156542</v>
      </c>
      <c r="G8" s="45">
        <f>E8/C8*100</f>
        <v>99.735264633168825</v>
      </c>
    </row>
    <row r="9" spans="1:7" ht="15.75" customHeight="1">
      <c r="A9" s="4" t="s">
        <v>163</v>
      </c>
      <c r="B9" s="48">
        <v>0</v>
      </c>
      <c r="C9" s="25">
        <f>C10</f>
        <v>58800</v>
      </c>
      <c r="D9" s="25">
        <v>0</v>
      </c>
      <c r="E9" s="48">
        <f>E10</f>
        <v>53267.02</v>
      </c>
      <c r="F9" s="48">
        <v>0</v>
      </c>
      <c r="G9" s="48">
        <f t="shared" ref="G9:G12" si="1">E9/C9*100</f>
        <v>90.590170068027206</v>
      </c>
    </row>
    <row r="10" spans="1:7" ht="15.75" customHeight="1">
      <c r="A10" s="8" t="s">
        <v>164</v>
      </c>
      <c r="B10" s="48">
        <v>0</v>
      </c>
      <c r="C10" s="25">
        <v>58800</v>
      </c>
      <c r="D10" s="25">
        <v>0</v>
      </c>
      <c r="E10" s="48">
        <v>53267.02</v>
      </c>
      <c r="F10" s="48">
        <v>0</v>
      </c>
      <c r="G10" s="48">
        <f t="shared" si="1"/>
        <v>90.590170068027206</v>
      </c>
    </row>
    <row r="11" spans="1:7" ht="15.75" customHeight="1">
      <c r="A11" s="4" t="s">
        <v>165</v>
      </c>
      <c r="B11" s="48">
        <v>0</v>
      </c>
      <c r="C11" s="25">
        <f>C12</f>
        <v>1500</v>
      </c>
      <c r="D11" s="25">
        <v>0</v>
      </c>
      <c r="E11" s="48">
        <v>0</v>
      </c>
      <c r="F11" s="48">
        <v>0</v>
      </c>
      <c r="G11" s="48">
        <f t="shared" si="1"/>
        <v>0</v>
      </c>
    </row>
    <row r="12" spans="1:7" ht="15.75" customHeight="1">
      <c r="A12" s="8" t="s">
        <v>166</v>
      </c>
      <c r="B12" s="48">
        <v>0</v>
      </c>
      <c r="C12" s="25">
        <v>1500</v>
      </c>
      <c r="D12" s="25">
        <v>0</v>
      </c>
      <c r="E12" s="48">
        <v>0</v>
      </c>
      <c r="F12" s="48">
        <v>0</v>
      </c>
      <c r="G12" s="48">
        <f t="shared" si="1"/>
        <v>0</v>
      </c>
    </row>
    <row r="13" spans="1:7" ht="15.75" customHeight="1">
      <c r="A13" s="4" t="s">
        <v>122</v>
      </c>
      <c r="B13" s="48">
        <f>B8</f>
        <v>3147871.85</v>
      </c>
      <c r="C13" s="25">
        <f>C14</f>
        <v>3374209</v>
      </c>
      <c r="D13" s="25">
        <v>0</v>
      </c>
      <c r="E13" s="48">
        <f>E14</f>
        <v>3372149.62</v>
      </c>
      <c r="F13" s="48">
        <f>F14</f>
        <v>107.12474270513903</v>
      </c>
      <c r="G13" s="48">
        <f t="shared" ref="G13:G14" si="2">E13/C13*100</f>
        <v>99.938967029013327</v>
      </c>
    </row>
    <row r="14" spans="1:7">
      <c r="A14" s="9" t="s">
        <v>123</v>
      </c>
      <c r="B14" s="48">
        <f>B13</f>
        <v>3147871.85</v>
      </c>
      <c r="C14" s="25">
        <v>3374209</v>
      </c>
      <c r="D14" s="25">
        <v>0</v>
      </c>
      <c r="E14" s="48">
        <v>3372149.62</v>
      </c>
      <c r="F14" s="48">
        <f>E14/B14*100</f>
        <v>107.12474270513903</v>
      </c>
      <c r="G14" s="48">
        <f t="shared" si="2"/>
        <v>99.938967029013327</v>
      </c>
    </row>
    <row r="15" spans="1:7">
      <c r="E15" s="107"/>
    </row>
    <row r="17" spans="5:5">
      <c r="E17" s="108"/>
    </row>
  </sheetData>
  <mergeCells count="1">
    <mergeCell ref="A2:G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A9E9-5074-4711-BDA1-EC4297745541}">
  <dimension ref="A2:H403"/>
  <sheetViews>
    <sheetView tabSelected="1" topLeftCell="A124" workbookViewId="0">
      <selection activeCell="B124" sqref="B124"/>
    </sheetView>
  </sheetViews>
  <sheetFormatPr defaultRowHeight="15"/>
  <cols>
    <col min="1" max="1" width="11.5703125" style="112" customWidth="1"/>
    <col min="2" max="2" width="38.5703125" style="112" customWidth="1"/>
    <col min="3" max="3" width="14.5703125" style="35" customWidth="1"/>
    <col min="4" max="4" width="13.42578125" style="36" customWidth="1"/>
    <col min="5" max="5" width="10.7109375" style="35" customWidth="1"/>
    <col min="6" max="6" width="11.85546875" style="36" customWidth="1"/>
    <col min="7" max="7" width="11.7109375" style="36" customWidth="1"/>
    <col min="8" max="8" width="11" style="36" customWidth="1"/>
  </cols>
  <sheetData>
    <row r="2" spans="1:8" s="32" customFormat="1" ht="15.75" customHeight="1">
      <c r="A2" s="185" t="s">
        <v>125</v>
      </c>
      <c r="B2" s="185"/>
      <c r="C2" s="185"/>
      <c r="D2" s="185"/>
      <c r="E2" s="185"/>
      <c r="F2" s="185"/>
      <c r="G2" s="185"/>
      <c r="H2" s="185"/>
    </row>
    <row r="3" spans="1:8" s="32" customFormat="1" ht="12.75">
      <c r="A3" s="31"/>
      <c r="B3" s="31"/>
      <c r="C3" s="123"/>
      <c r="D3" s="31"/>
      <c r="E3" s="111"/>
      <c r="F3" s="114"/>
      <c r="G3" s="114"/>
      <c r="H3" s="36"/>
    </row>
    <row r="4" spans="1:8" s="32" customFormat="1" ht="18" customHeight="1">
      <c r="A4" s="185" t="s">
        <v>126</v>
      </c>
      <c r="B4" s="185"/>
      <c r="C4" s="185"/>
      <c r="D4" s="185"/>
      <c r="E4" s="185"/>
      <c r="F4" s="185"/>
      <c r="G4" s="185"/>
      <c r="H4" s="185"/>
    </row>
    <row r="5" spans="1:8" s="32" customFormat="1" ht="15.75" customHeight="1">
      <c r="A5" s="185" t="s">
        <v>124</v>
      </c>
      <c r="B5" s="185"/>
      <c r="C5" s="185"/>
      <c r="D5" s="185"/>
      <c r="E5" s="185"/>
      <c r="F5" s="185"/>
      <c r="G5" s="185"/>
      <c r="H5" s="185"/>
    </row>
    <row r="6" spans="1:8" s="32" customFormat="1" ht="12.75">
      <c r="A6" s="31"/>
      <c r="B6" s="31"/>
      <c r="C6" s="123"/>
      <c r="D6" s="31"/>
      <c r="E6" s="111"/>
      <c r="F6" s="114"/>
      <c r="G6" s="114"/>
      <c r="H6" s="36"/>
    </row>
    <row r="7" spans="1:8" s="32" customFormat="1" ht="15.75" customHeight="1">
      <c r="A7" s="34"/>
      <c r="B7" s="34"/>
      <c r="C7" s="35"/>
      <c r="D7" s="36"/>
      <c r="E7" s="35"/>
      <c r="F7" s="36"/>
      <c r="G7" s="36"/>
      <c r="H7" s="36"/>
    </row>
    <row r="8" spans="1:8" s="32" customFormat="1" ht="51">
      <c r="A8" s="186" t="s">
        <v>6</v>
      </c>
      <c r="B8" s="187"/>
      <c r="C8" s="77" t="s">
        <v>150</v>
      </c>
      <c r="D8" s="23" t="s">
        <v>159</v>
      </c>
      <c r="E8" s="77" t="s">
        <v>160</v>
      </c>
      <c r="F8" s="23" t="s">
        <v>161</v>
      </c>
      <c r="G8" s="23" t="s">
        <v>10</v>
      </c>
      <c r="H8" s="23" t="s">
        <v>25</v>
      </c>
    </row>
    <row r="9" spans="1:8" s="32" customFormat="1" ht="12.75" customHeight="1">
      <c r="A9" s="188">
        <v>1</v>
      </c>
      <c r="B9" s="188"/>
      <c r="C9" s="113">
        <v>2</v>
      </c>
      <c r="D9" s="23">
        <v>3</v>
      </c>
      <c r="E9" s="113">
        <v>4</v>
      </c>
      <c r="F9" s="23">
        <v>5</v>
      </c>
      <c r="G9" s="23" t="s">
        <v>12</v>
      </c>
      <c r="H9" s="23" t="s">
        <v>132</v>
      </c>
    </row>
    <row r="10" spans="1:8" s="131" customFormat="1">
      <c r="A10" s="127"/>
      <c r="B10" s="127" t="s">
        <v>141</v>
      </c>
      <c r="C10" s="128">
        <v>3147871.85</v>
      </c>
      <c r="D10" s="129">
        <v>3434509</v>
      </c>
      <c r="E10" s="128">
        <v>0</v>
      </c>
      <c r="F10" s="129">
        <v>3425416.64</v>
      </c>
      <c r="G10" s="130">
        <f>F10/C10*100</f>
        <v>108.81690244156542</v>
      </c>
      <c r="H10" s="130">
        <f>F10/D10*100</f>
        <v>99.735264633168825</v>
      </c>
    </row>
    <row r="11" spans="1:8" ht="25.5">
      <c r="A11" s="127" t="s">
        <v>172</v>
      </c>
      <c r="B11" s="127" t="s">
        <v>173</v>
      </c>
      <c r="C11" s="128">
        <v>3147871.85</v>
      </c>
      <c r="D11" s="129">
        <v>3434509</v>
      </c>
      <c r="E11" s="128">
        <v>0</v>
      </c>
      <c r="F11" s="129">
        <v>3425416.64</v>
      </c>
      <c r="G11" s="130">
        <f t="shared" ref="G11:G74" si="0">F11/C11*100</f>
        <v>108.81690244156542</v>
      </c>
      <c r="H11" s="130">
        <f t="shared" ref="H11:H74" si="1">F11/D11*100</f>
        <v>99.735264633168825</v>
      </c>
    </row>
    <row r="12" spans="1:8" ht="25.5">
      <c r="A12" s="127" t="s">
        <v>174</v>
      </c>
      <c r="B12" s="127" t="s">
        <v>175</v>
      </c>
      <c r="C12" s="128">
        <v>3147871.85</v>
      </c>
      <c r="D12" s="129">
        <v>3434509</v>
      </c>
      <c r="E12" s="128">
        <v>0</v>
      </c>
      <c r="F12" s="129">
        <v>3425416.64</v>
      </c>
      <c r="G12" s="130">
        <f t="shared" si="0"/>
        <v>108.81690244156542</v>
      </c>
      <c r="H12" s="130">
        <f t="shared" si="1"/>
        <v>99.735264633168825</v>
      </c>
    </row>
    <row r="13" spans="1:8" ht="51">
      <c r="A13" s="127" t="s">
        <v>176</v>
      </c>
      <c r="B13" s="127" t="s">
        <v>177</v>
      </c>
      <c r="C13" s="128">
        <v>3147871.85</v>
      </c>
      <c r="D13" s="129">
        <v>3434509</v>
      </c>
      <c r="E13" s="128">
        <v>0</v>
      </c>
      <c r="F13" s="129">
        <v>3425416.64</v>
      </c>
      <c r="G13" s="130">
        <f t="shared" si="0"/>
        <v>108.81690244156542</v>
      </c>
      <c r="H13" s="130">
        <f t="shared" si="1"/>
        <v>99.735264633168825</v>
      </c>
    </row>
    <row r="14" spans="1:8" ht="25.5">
      <c r="A14" s="115" t="s">
        <v>178</v>
      </c>
      <c r="B14" s="116" t="s">
        <v>179</v>
      </c>
      <c r="C14" s="124">
        <v>44010.09</v>
      </c>
      <c r="D14" s="117">
        <v>60300</v>
      </c>
      <c r="E14" s="118">
        <v>0</v>
      </c>
      <c r="F14" s="117">
        <v>53267.01</v>
      </c>
      <c r="G14" s="133">
        <f t="shared" si="0"/>
        <v>121.03363115140189</v>
      </c>
      <c r="H14" s="133">
        <f t="shared" si="1"/>
        <v>88.336666666666673</v>
      </c>
    </row>
    <row r="15" spans="1:8" ht="25.5">
      <c r="A15" s="119" t="s">
        <v>180</v>
      </c>
      <c r="B15" s="119" t="s">
        <v>181</v>
      </c>
      <c r="C15" s="121">
        <v>0</v>
      </c>
      <c r="D15" s="120">
        <v>1500</v>
      </c>
      <c r="E15" s="121">
        <v>0</v>
      </c>
      <c r="F15" s="120">
        <v>0</v>
      </c>
      <c r="G15" s="122">
        <v>0</v>
      </c>
      <c r="H15" s="122">
        <f t="shared" si="1"/>
        <v>0</v>
      </c>
    </row>
    <row r="16" spans="1:8">
      <c r="A16" s="125" t="s">
        <v>182</v>
      </c>
      <c r="B16" s="125" t="s">
        <v>183</v>
      </c>
      <c r="C16" s="24">
        <v>0</v>
      </c>
      <c r="D16" s="126">
        <v>1500</v>
      </c>
      <c r="E16" s="24">
        <v>0</v>
      </c>
      <c r="F16" s="126">
        <v>0</v>
      </c>
      <c r="G16" s="132">
        <v>0</v>
      </c>
      <c r="H16" s="132">
        <f t="shared" si="1"/>
        <v>0</v>
      </c>
    </row>
    <row r="17" spans="1:8">
      <c r="A17" s="125" t="s">
        <v>184</v>
      </c>
      <c r="B17" s="125" t="s">
        <v>183</v>
      </c>
      <c r="C17" s="24">
        <v>0</v>
      </c>
      <c r="D17" s="126">
        <v>1500</v>
      </c>
      <c r="E17" s="24">
        <v>0</v>
      </c>
      <c r="F17" s="126">
        <v>0</v>
      </c>
      <c r="G17" s="132">
        <v>0</v>
      </c>
      <c r="H17" s="132">
        <f t="shared" si="1"/>
        <v>0</v>
      </c>
    </row>
    <row r="18" spans="1:8">
      <c r="A18" s="125" t="s">
        <v>185</v>
      </c>
      <c r="B18" s="125" t="s">
        <v>9</v>
      </c>
      <c r="C18" s="24">
        <v>0</v>
      </c>
      <c r="D18" s="126">
        <v>1500</v>
      </c>
      <c r="E18" s="24">
        <v>0</v>
      </c>
      <c r="F18" s="126">
        <v>0</v>
      </c>
      <c r="G18" s="132">
        <v>0</v>
      </c>
      <c r="H18" s="132">
        <f t="shared" si="1"/>
        <v>0</v>
      </c>
    </row>
    <row r="19" spans="1:8">
      <c r="A19" s="125" t="s">
        <v>186</v>
      </c>
      <c r="B19" s="125" t="s">
        <v>67</v>
      </c>
      <c r="C19" s="24">
        <v>0</v>
      </c>
      <c r="D19" s="126">
        <v>1500</v>
      </c>
      <c r="E19" s="24">
        <v>0</v>
      </c>
      <c r="F19" s="126">
        <v>0</v>
      </c>
      <c r="G19" s="132">
        <v>0</v>
      </c>
      <c r="H19" s="132">
        <f t="shared" si="1"/>
        <v>0</v>
      </c>
    </row>
    <row r="20" spans="1:8" ht="25.5">
      <c r="A20" s="119" t="s">
        <v>187</v>
      </c>
      <c r="B20" s="119" t="s">
        <v>188</v>
      </c>
      <c r="C20" s="121">
        <v>3900</v>
      </c>
      <c r="D20" s="120">
        <v>8800</v>
      </c>
      <c r="E20" s="121">
        <v>0</v>
      </c>
      <c r="F20" s="120">
        <v>8471.93</v>
      </c>
      <c r="G20" s="122">
        <f t="shared" si="0"/>
        <v>217.22897435897437</v>
      </c>
      <c r="H20" s="122">
        <f t="shared" si="1"/>
        <v>96.271931818181827</v>
      </c>
    </row>
    <row r="21" spans="1:8">
      <c r="A21" s="125" t="s">
        <v>182</v>
      </c>
      <c r="B21" s="125" t="s">
        <v>183</v>
      </c>
      <c r="C21" s="24">
        <v>3900</v>
      </c>
      <c r="D21" s="126">
        <v>8800</v>
      </c>
      <c r="E21" s="24">
        <v>0</v>
      </c>
      <c r="F21" s="126">
        <v>8471.93</v>
      </c>
      <c r="G21" s="132">
        <f t="shared" si="0"/>
        <v>217.22897435897437</v>
      </c>
      <c r="H21" s="132">
        <f t="shared" si="1"/>
        <v>96.271931818181827</v>
      </c>
    </row>
    <row r="22" spans="1:8">
      <c r="A22" s="125" t="s">
        <v>184</v>
      </c>
      <c r="B22" s="125" t="s">
        <v>183</v>
      </c>
      <c r="C22" s="24">
        <v>3900</v>
      </c>
      <c r="D22" s="126">
        <v>8800</v>
      </c>
      <c r="E22" s="24">
        <v>0</v>
      </c>
      <c r="F22" s="126">
        <v>8471.93</v>
      </c>
      <c r="G22" s="132">
        <f t="shared" si="0"/>
        <v>217.22897435897437</v>
      </c>
      <c r="H22" s="132">
        <f t="shared" si="1"/>
        <v>96.271931818181827</v>
      </c>
    </row>
    <row r="23" spans="1:8">
      <c r="A23" s="125" t="s">
        <v>189</v>
      </c>
      <c r="B23" s="125" t="s">
        <v>4</v>
      </c>
      <c r="C23" s="24">
        <v>3900</v>
      </c>
      <c r="D23" s="126">
        <v>8800</v>
      </c>
      <c r="E23" s="24">
        <v>0</v>
      </c>
      <c r="F23" s="126">
        <v>8471.93</v>
      </c>
      <c r="G23" s="132">
        <f t="shared" si="0"/>
        <v>217.22897435897437</v>
      </c>
      <c r="H23" s="132">
        <f t="shared" si="1"/>
        <v>96.271931818181827</v>
      </c>
    </row>
    <row r="24" spans="1:8">
      <c r="A24" s="125" t="s">
        <v>190</v>
      </c>
      <c r="B24" s="125" t="s">
        <v>62</v>
      </c>
      <c r="C24" s="24">
        <v>3900</v>
      </c>
      <c r="D24" s="126">
        <v>8800</v>
      </c>
      <c r="E24" s="24">
        <v>0</v>
      </c>
      <c r="F24" s="126">
        <v>8471.93</v>
      </c>
      <c r="G24" s="132">
        <f t="shared" si="0"/>
        <v>217.22897435897437</v>
      </c>
      <c r="H24" s="132">
        <f t="shared" si="1"/>
        <v>96.271931818181827</v>
      </c>
    </row>
    <row r="25" spans="1:8" ht="25.5">
      <c r="A25" s="127" t="s">
        <v>191</v>
      </c>
      <c r="B25" s="127" t="s">
        <v>192</v>
      </c>
      <c r="C25" s="128">
        <v>33600</v>
      </c>
      <c r="D25" s="129">
        <v>33000</v>
      </c>
      <c r="E25" s="128">
        <v>0</v>
      </c>
      <c r="F25" s="129">
        <v>33000</v>
      </c>
      <c r="G25" s="122">
        <f t="shared" si="0"/>
        <v>98.214285714285708</v>
      </c>
      <c r="H25" s="122">
        <f t="shared" si="1"/>
        <v>100</v>
      </c>
    </row>
    <row r="26" spans="1:8">
      <c r="A26" s="125" t="s">
        <v>182</v>
      </c>
      <c r="B26" s="125" t="s">
        <v>183</v>
      </c>
      <c r="C26" s="24">
        <v>33600</v>
      </c>
      <c r="D26" s="126">
        <v>33000</v>
      </c>
      <c r="E26" s="24">
        <v>0</v>
      </c>
      <c r="F26" s="126">
        <v>33000</v>
      </c>
      <c r="G26" s="132">
        <f t="shared" si="0"/>
        <v>98.214285714285708</v>
      </c>
      <c r="H26" s="132">
        <f t="shared" si="1"/>
        <v>100</v>
      </c>
    </row>
    <row r="27" spans="1:8">
      <c r="A27" s="125" t="s">
        <v>184</v>
      </c>
      <c r="B27" s="125" t="s">
        <v>183</v>
      </c>
      <c r="C27" s="24">
        <v>33600</v>
      </c>
      <c r="D27" s="126">
        <v>33000</v>
      </c>
      <c r="E27" s="24">
        <v>0</v>
      </c>
      <c r="F27" s="126">
        <v>33000</v>
      </c>
      <c r="G27" s="132">
        <f t="shared" si="0"/>
        <v>98.214285714285708</v>
      </c>
      <c r="H27" s="132">
        <f t="shared" si="1"/>
        <v>100</v>
      </c>
    </row>
    <row r="28" spans="1:8">
      <c r="A28" s="125" t="s">
        <v>189</v>
      </c>
      <c r="B28" s="125" t="s">
        <v>4</v>
      </c>
      <c r="C28" s="24">
        <v>33600</v>
      </c>
      <c r="D28" s="126">
        <v>33000</v>
      </c>
      <c r="E28" s="24">
        <v>0</v>
      </c>
      <c r="F28" s="126">
        <v>33000</v>
      </c>
      <c r="G28" s="132">
        <f t="shared" si="0"/>
        <v>98.214285714285708</v>
      </c>
      <c r="H28" s="132">
        <f t="shared" si="1"/>
        <v>100</v>
      </c>
    </row>
    <row r="29" spans="1:8">
      <c r="A29" s="125" t="s">
        <v>190</v>
      </c>
      <c r="B29" s="125" t="s">
        <v>62</v>
      </c>
      <c r="C29" s="24">
        <v>33600</v>
      </c>
      <c r="D29" s="126">
        <v>33000</v>
      </c>
      <c r="E29" s="24">
        <v>0</v>
      </c>
      <c r="F29" s="126">
        <v>33000</v>
      </c>
      <c r="G29" s="132">
        <f t="shared" si="0"/>
        <v>98.214285714285708</v>
      </c>
      <c r="H29" s="132">
        <f t="shared" si="1"/>
        <v>100</v>
      </c>
    </row>
    <row r="30" spans="1:8" ht="25.5">
      <c r="A30" s="127" t="s">
        <v>193</v>
      </c>
      <c r="B30" s="127" t="s">
        <v>194</v>
      </c>
      <c r="C30" s="128">
        <v>6510.09</v>
      </c>
      <c r="D30" s="129">
        <v>17000</v>
      </c>
      <c r="E30" s="128">
        <v>0</v>
      </c>
      <c r="F30" s="129">
        <v>11795.08</v>
      </c>
      <c r="G30" s="122">
        <f t="shared" si="0"/>
        <v>181.18151976393565</v>
      </c>
      <c r="H30" s="122">
        <f t="shared" si="1"/>
        <v>69.382823529411766</v>
      </c>
    </row>
    <row r="31" spans="1:8">
      <c r="A31" s="125" t="s">
        <v>182</v>
      </c>
      <c r="B31" s="125" t="s">
        <v>183</v>
      </c>
      <c r="C31" s="24">
        <v>6510.09</v>
      </c>
      <c r="D31" s="126">
        <v>17000</v>
      </c>
      <c r="E31" s="24">
        <v>0</v>
      </c>
      <c r="F31" s="126">
        <v>11795.08</v>
      </c>
      <c r="G31" s="132">
        <f t="shared" si="0"/>
        <v>181.18151976393565</v>
      </c>
      <c r="H31" s="132">
        <f t="shared" si="1"/>
        <v>69.382823529411766</v>
      </c>
    </row>
    <row r="32" spans="1:8">
      <c r="A32" s="125" t="s">
        <v>184</v>
      </c>
      <c r="B32" s="125" t="s">
        <v>183</v>
      </c>
      <c r="C32" s="24">
        <v>6510.09</v>
      </c>
      <c r="D32" s="126">
        <v>17000</v>
      </c>
      <c r="E32" s="24">
        <v>0</v>
      </c>
      <c r="F32" s="126">
        <v>11795.08</v>
      </c>
      <c r="G32" s="132">
        <f t="shared" si="0"/>
        <v>181.18151976393565</v>
      </c>
      <c r="H32" s="132">
        <f t="shared" si="1"/>
        <v>69.382823529411766</v>
      </c>
    </row>
    <row r="33" spans="1:8">
      <c r="A33" s="125" t="s">
        <v>189</v>
      </c>
      <c r="B33" s="125" t="s">
        <v>4</v>
      </c>
      <c r="C33" s="24">
        <v>6510.09</v>
      </c>
      <c r="D33" s="126">
        <v>17000</v>
      </c>
      <c r="E33" s="24">
        <v>0</v>
      </c>
      <c r="F33" s="126">
        <v>11795.08</v>
      </c>
      <c r="G33" s="132">
        <f t="shared" si="0"/>
        <v>181.18151976393565</v>
      </c>
      <c r="H33" s="132">
        <f t="shared" si="1"/>
        <v>69.382823529411766</v>
      </c>
    </row>
    <row r="34" spans="1:8" ht="15.75" thickBot="1">
      <c r="A34" s="134" t="s">
        <v>190</v>
      </c>
      <c r="B34" s="134" t="s">
        <v>62</v>
      </c>
      <c r="C34" s="135">
        <v>6510.09</v>
      </c>
      <c r="D34" s="136">
        <v>17000</v>
      </c>
      <c r="E34" s="135">
        <v>0</v>
      </c>
      <c r="F34" s="136">
        <v>11795.08</v>
      </c>
      <c r="G34" s="137">
        <f t="shared" si="0"/>
        <v>181.18151976393565</v>
      </c>
      <c r="H34" s="137">
        <f t="shared" si="1"/>
        <v>69.382823529411766</v>
      </c>
    </row>
    <row r="35" spans="1:8" ht="26.25" thickBot="1">
      <c r="A35" s="139" t="s">
        <v>195</v>
      </c>
      <c r="B35" s="140" t="s">
        <v>196</v>
      </c>
      <c r="C35" s="141">
        <v>1697437.95</v>
      </c>
      <c r="D35" s="142">
        <v>1821464</v>
      </c>
      <c r="E35" s="141">
        <v>0</v>
      </c>
      <c r="F35" s="142">
        <v>1830398.56</v>
      </c>
      <c r="G35" s="143">
        <f t="shared" si="0"/>
        <v>107.83301740131354</v>
      </c>
      <c r="H35" s="144">
        <f t="shared" si="1"/>
        <v>100.4905153217412</v>
      </c>
    </row>
    <row r="36" spans="1:8" ht="25.5">
      <c r="A36" s="151" t="s">
        <v>197</v>
      </c>
      <c r="B36" s="151" t="s">
        <v>4</v>
      </c>
      <c r="C36" s="152">
        <v>973269.69</v>
      </c>
      <c r="D36" s="153">
        <v>1194529</v>
      </c>
      <c r="E36" s="152">
        <v>0</v>
      </c>
      <c r="F36" s="153">
        <v>1124489.1599999999</v>
      </c>
      <c r="G36" s="138">
        <f t="shared" si="0"/>
        <v>115.53726285260153</v>
      </c>
      <c r="H36" s="138">
        <f t="shared" si="1"/>
        <v>94.136614515009683</v>
      </c>
    </row>
    <row r="37" spans="1:8">
      <c r="A37" s="125" t="s">
        <v>198</v>
      </c>
      <c r="B37" s="125" t="s">
        <v>199</v>
      </c>
      <c r="C37" s="24">
        <v>973269.69</v>
      </c>
      <c r="D37" s="126">
        <v>1194529</v>
      </c>
      <c r="E37" s="24">
        <v>0</v>
      </c>
      <c r="F37" s="126">
        <v>1124489.1599999999</v>
      </c>
      <c r="G37" s="132">
        <f t="shared" si="0"/>
        <v>115.53726285260153</v>
      </c>
      <c r="H37" s="132">
        <f t="shared" si="1"/>
        <v>94.136614515009683</v>
      </c>
    </row>
    <row r="38" spans="1:8" ht="25.5">
      <c r="A38" s="125" t="s">
        <v>200</v>
      </c>
      <c r="B38" s="125" t="s">
        <v>201</v>
      </c>
      <c r="C38" s="24">
        <v>457269.69</v>
      </c>
      <c r="D38" s="126">
        <v>533280</v>
      </c>
      <c r="E38" s="24">
        <v>0</v>
      </c>
      <c r="F38" s="126">
        <v>463240.16</v>
      </c>
      <c r="G38" s="132">
        <f t="shared" si="0"/>
        <v>101.30567805620355</v>
      </c>
      <c r="H38" s="132">
        <f t="shared" si="1"/>
        <v>86.866216621662161</v>
      </c>
    </row>
    <row r="39" spans="1:8">
      <c r="A39" s="125" t="s">
        <v>189</v>
      </c>
      <c r="B39" s="125" t="s">
        <v>4</v>
      </c>
      <c r="C39" s="24">
        <v>457269.69</v>
      </c>
      <c r="D39" s="126">
        <v>533280</v>
      </c>
      <c r="E39" s="24">
        <v>0</v>
      </c>
      <c r="F39" s="126">
        <v>463240.16</v>
      </c>
      <c r="G39" s="132">
        <f t="shared" si="0"/>
        <v>101.30567805620355</v>
      </c>
      <c r="H39" s="132">
        <f t="shared" si="1"/>
        <v>86.866216621662161</v>
      </c>
    </row>
    <row r="40" spans="1:8">
      <c r="A40" s="125" t="s">
        <v>202</v>
      </c>
      <c r="B40" s="125" t="s">
        <v>17</v>
      </c>
      <c r="C40" s="24">
        <v>254751.75</v>
      </c>
      <c r="D40" s="126">
        <v>425280</v>
      </c>
      <c r="E40" s="24">
        <v>0</v>
      </c>
      <c r="F40" s="126">
        <v>317375.46000000002</v>
      </c>
      <c r="G40" s="132">
        <f t="shared" si="0"/>
        <v>124.58224918965229</v>
      </c>
      <c r="H40" s="132">
        <f t="shared" si="1"/>
        <v>74.627412528216709</v>
      </c>
    </row>
    <row r="41" spans="1:8">
      <c r="A41" s="125" t="s">
        <v>203</v>
      </c>
      <c r="B41" s="125" t="s">
        <v>60</v>
      </c>
      <c r="C41" s="24">
        <v>1340.37</v>
      </c>
      <c r="D41" s="126">
        <v>10200</v>
      </c>
      <c r="E41" s="24">
        <v>0</v>
      </c>
      <c r="F41" s="126">
        <v>21709.07</v>
      </c>
      <c r="G41" s="132">
        <f t="shared" si="0"/>
        <v>1619.6326387490021</v>
      </c>
      <c r="H41" s="132">
        <f t="shared" si="1"/>
        <v>212.83401960784315</v>
      </c>
    </row>
    <row r="42" spans="1:8">
      <c r="A42" s="125" t="s">
        <v>204</v>
      </c>
      <c r="B42" s="125" t="s">
        <v>61</v>
      </c>
      <c r="C42" s="24">
        <v>11250.22</v>
      </c>
      <c r="D42" s="126">
        <v>0</v>
      </c>
      <c r="E42" s="24">
        <v>0</v>
      </c>
      <c r="F42" s="126">
        <v>0</v>
      </c>
      <c r="G42" s="132">
        <f t="shared" si="0"/>
        <v>0</v>
      </c>
      <c r="H42" s="132">
        <v>0</v>
      </c>
    </row>
    <row r="43" spans="1:8">
      <c r="A43" s="125" t="s">
        <v>190</v>
      </c>
      <c r="B43" s="125" t="s">
        <v>62</v>
      </c>
      <c r="C43" s="24">
        <v>31180.33</v>
      </c>
      <c r="D43" s="126">
        <v>0</v>
      </c>
      <c r="E43" s="24">
        <v>0</v>
      </c>
      <c r="F43" s="126">
        <v>28699.599999999999</v>
      </c>
      <c r="G43" s="132">
        <f t="shared" si="0"/>
        <v>92.043926411298401</v>
      </c>
      <c r="H43" s="132">
        <v>0</v>
      </c>
    </row>
    <row r="44" spans="1:8" ht="25.5">
      <c r="A44" s="125" t="s">
        <v>205</v>
      </c>
      <c r="B44" s="125" t="s">
        <v>131</v>
      </c>
      <c r="C44" s="24">
        <v>15747.02</v>
      </c>
      <c r="D44" s="126">
        <v>97800</v>
      </c>
      <c r="E44" s="24">
        <v>0</v>
      </c>
      <c r="F44" s="126">
        <v>95446.27</v>
      </c>
      <c r="G44" s="132">
        <f t="shared" si="0"/>
        <v>606.12274576396044</v>
      </c>
      <c r="H44" s="132">
        <f t="shared" si="1"/>
        <v>97.593323108384467</v>
      </c>
    </row>
    <row r="45" spans="1:8" ht="25.5">
      <c r="A45" s="125" t="s">
        <v>206</v>
      </c>
      <c r="B45" s="125" t="s">
        <v>207</v>
      </c>
      <c r="C45" s="24">
        <v>0</v>
      </c>
      <c r="D45" s="126">
        <v>0</v>
      </c>
      <c r="E45" s="24">
        <v>0</v>
      </c>
      <c r="F45" s="126">
        <v>9.76</v>
      </c>
      <c r="G45" s="132">
        <v>0</v>
      </c>
      <c r="H45" s="132">
        <v>0</v>
      </c>
    </row>
    <row r="46" spans="1:8">
      <c r="A46" s="125" t="s">
        <v>208</v>
      </c>
      <c r="B46" s="125" t="s">
        <v>209</v>
      </c>
      <c r="C46" s="24">
        <v>516000</v>
      </c>
      <c r="D46" s="126">
        <v>661249</v>
      </c>
      <c r="E46" s="24">
        <v>0</v>
      </c>
      <c r="F46" s="126">
        <v>661249</v>
      </c>
      <c r="G46" s="132">
        <f t="shared" si="0"/>
        <v>128.14903100775194</v>
      </c>
      <c r="H46" s="132">
        <f t="shared" si="1"/>
        <v>100</v>
      </c>
    </row>
    <row r="47" spans="1:8">
      <c r="A47" s="125" t="s">
        <v>189</v>
      </c>
      <c r="B47" s="125" t="s">
        <v>4</v>
      </c>
      <c r="C47" s="24">
        <v>516000</v>
      </c>
      <c r="D47" s="126">
        <v>661249</v>
      </c>
      <c r="E47" s="24">
        <v>0</v>
      </c>
      <c r="F47" s="126">
        <v>661249</v>
      </c>
      <c r="G47" s="132">
        <f t="shared" si="0"/>
        <v>128.14903100775194</v>
      </c>
      <c r="H47" s="132">
        <f t="shared" si="1"/>
        <v>100</v>
      </c>
    </row>
    <row r="48" spans="1:8">
      <c r="A48" s="125" t="s">
        <v>202</v>
      </c>
      <c r="B48" s="125" t="s">
        <v>17</v>
      </c>
      <c r="C48" s="24">
        <v>422238</v>
      </c>
      <c r="D48" s="126">
        <v>508049</v>
      </c>
      <c r="E48" s="24">
        <v>0</v>
      </c>
      <c r="F48" s="126">
        <v>508049</v>
      </c>
      <c r="G48" s="132">
        <f t="shared" si="0"/>
        <v>120.32289846011017</v>
      </c>
      <c r="H48" s="132">
        <f t="shared" si="1"/>
        <v>100</v>
      </c>
    </row>
    <row r="49" spans="1:8">
      <c r="A49" s="125" t="s">
        <v>203</v>
      </c>
      <c r="B49" s="125" t="s">
        <v>60</v>
      </c>
      <c r="C49" s="24">
        <v>18162</v>
      </c>
      <c r="D49" s="126">
        <v>10200</v>
      </c>
      <c r="E49" s="24">
        <v>0</v>
      </c>
      <c r="F49" s="126">
        <v>10200</v>
      </c>
      <c r="G49" s="132">
        <f t="shared" si="0"/>
        <v>56.161215725140401</v>
      </c>
      <c r="H49" s="132">
        <f t="shared" si="1"/>
        <v>100</v>
      </c>
    </row>
    <row r="50" spans="1:8">
      <c r="A50" s="125" t="s">
        <v>204</v>
      </c>
      <c r="B50" s="125" t="s">
        <v>61</v>
      </c>
      <c r="C50" s="24">
        <v>20600</v>
      </c>
      <c r="D50" s="126">
        <v>0</v>
      </c>
      <c r="E50" s="24">
        <v>0</v>
      </c>
      <c r="F50" s="126">
        <v>0</v>
      </c>
      <c r="G50" s="132">
        <f t="shared" si="0"/>
        <v>0</v>
      </c>
      <c r="H50" s="132">
        <v>0</v>
      </c>
    </row>
    <row r="51" spans="1:8">
      <c r="A51" s="125" t="s">
        <v>190</v>
      </c>
      <c r="B51" s="125" t="s">
        <v>62</v>
      </c>
      <c r="C51" s="24">
        <v>15000</v>
      </c>
      <c r="D51" s="126">
        <v>0</v>
      </c>
      <c r="E51" s="24">
        <v>0</v>
      </c>
      <c r="F51" s="126">
        <v>0</v>
      </c>
      <c r="G51" s="132">
        <f t="shared" si="0"/>
        <v>0</v>
      </c>
      <c r="H51" s="132">
        <v>0</v>
      </c>
    </row>
    <row r="52" spans="1:8" ht="25.5">
      <c r="A52" s="125" t="s">
        <v>205</v>
      </c>
      <c r="B52" s="125" t="s">
        <v>131</v>
      </c>
      <c r="C52" s="24">
        <v>40000</v>
      </c>
      <c r="D52" s="126">
        <v>143000</v>
      </c>
      <c r="E52" s="24">
        <v>0</v>
      </c>
      <c r="F52" s="126">
        <v>143000</v>
      </c>
      <c r="G52" s="132">
        <f t="shared" si="0"/>
        <v>357.5</v>
      </c>
      <c r="H52" s="132">
        <f t="shared" si="1"/>
        <v>100</v>
      </c>
    </row>
    <row r="53" spans="1:8" ht="25.5">
      <c r="A53" s="127" t="s">
        <v>210</v>
      </c>
      <c r="B53" s="127" t="s">
        <v>211</v>
      </c>
      <c r="C53" s="128">
        <v>656629.61</v>
      </c>
      <c r="D53" s="129">
        <v>588813</v>
      </c>
      <c r="E53" s="128">
        <v>0</v>
      </c>
      <c r="F53" s="129">
        <v>667832.97</v>
      </c>
      <c r="G53" s="130">
        <f t="shared" si="0"/>
        <v>101.70619171438217</v>
      </c>
      <c r="H53" s="130">
        <f t="shared" si="1"/>
        <v>113.4202149069399</v>
      </c>
    </row>
    <row r="54" spans="1:8">
      <c r="A54" s="125" t="s">
        <v>198</v>
      </c>
      <c r="B54" s="125" t="s">
        <v>199</v>
      </c>
      <c r="C54" s="24">
        <v>656629.61</v>
      </c>
      <c r="D54" s="126">
        <v>582333</v>
      </c>
      <c r="E54" s="24">
        <v>0</v>
      </c>
      <c r="F54" s="126">
        <v>661352.97</v>
      </c>
      <c r="G54" s="132">
        <f t="shared" si="0"/>
        <v>100.71933399409143</v>
      </c>
      <c r="H54" s="132">
        <f t="shared" si="1"/>
        <v>113.56955041187773</v>
      </c>
    </row>
    <row r="55" spans="1:8" ht="25.5">
      <c r="A55" s="125" t="s">
        <v>200</v>
      </c>
      <c r="B55" s="125" t="s">
        <v>201</v>
      </c>
      <c r="C55" s="24">
        <v>363038.61</v>
      </c>
      <c r="D55" s="126">
        <v>275286</v>
      </c>
      <c r="E55" s="24">
        <v>0</v>
      </c>
      <c r="F55" s="126">
        <v>354635.67</v>
      </c>
      <c r="G55" s="132">
        <f t="shared" si="0"/>
        <v>97.685386686556569</v>
      </c>
      <c r="H55" s="132">
        <f t="shared" si="1"/>
        <v>128.82444802859573</v>
      </c>
    </row>
    <row r="56" spans="1:8">
      <c r="A56" s="125" t="s">
        <v>185</v>
      </c>
      <c r="B56" s="125" t="s">
        <v>9</v>
      </c>
      <c r="C56" s="24">
        <v>361412.44</v>
      </c>
      <c r="D56" s="126">
        <v>270053</v>
      </c>
      <c r="E56" s="24">
        <v>0</v>
      </c>
      <c r="F56" s="126">
        <v>349688.61</v>
      </c>
      <c r="G56" s="132">
        <f t="shared" si="0"/>
        <v>96.75610778643923</v>
      </c>
      <c r="H56" s="132">
        <f t="shared" si="1"/>
        <v>129.48888181208872</v>
      </c>
    </row>
    <row r="57" spans="1:8">
      <c r="A57" s="125" t="s">
        <v>212</v>
      </c>
      <c r="B57" s="125" t="s">
        <v>19</v>
      </c>
      <c r="C57" s="24">
        <v>785</v>
      </c>
      <c r="D57" s="126">
        <v>500</v>
      </c>
      <c r="E57" s="24">
        <v>0</v>
      </c>
      <c r="F57" s="214">
        <v>482.4</v>
      </c>
      <c r="G57" s="132">
        <f t="shared" si="0"/>
        <v>61.452229299363061</v>
      </c>
      <c r="H57" s="132">
        <f t="shared" si="1"/>
        <v>96.48</v>
      </c>
    </row>
    <row r="58" spans="1:8" ht="25.5">
      <c r="A58" s="125" t="s">
        <v>213</v>
      </c>
      <c r="B58" s="125" t="s">
        <v>66</v>
      </c>
      <c r="C58" s="24">
        <v>9781.5400000000009</v>
      </c>
      <c r="D58" s="126">
        <v>25000</v>
      </c>
      <c r="E58" s="24">
        <v>0</v>
      </c>
      <c r="F58" s="126">
        <v>24352.74</v>
      </c>
      <c r="G58" s="132">
        <f t="shared" si="0"/>
        <v>248.96631818711575</v>
      </c>
      <c r="H58" s="132">
        <f t="shared" si="1"/>
        <v>97.410960000000003</v>
      </c>
    </row>
    <row r="59" spans="1:8">
      <c r="A59" s="125" t="s">
        <v>186</v>
      </c>
      <c r="B59" s="125" t="s">
        <v>67</v>
      </c>
      <c r="C59" s="24">
        <v>4818.76</v>
      </c>
      <c r="D59" s="126">
        <v>350</v>
      </c>
      <c r="E59" s="24">
        <v>0</v>
      </c>
      <c r="F59" s="126">
        <v>512.5</v>
      </c>
      <c r="G59" s="132">
        <f t="shared" si="0"/>
        <v>10.635516190887282</v>
      </c>
      <c r="H59" s="132">
        <f t="shared" si="1"/>
        <v>146.42857142857142</v>
      </c>
    </row>
    <row r="60" spans="1:8">
      <c r="A60" s="125" t="s">
        <v>214</v>
      </c>
      <c r="B60" s="125" t="s">
        <v>70</v>
      </c>
      <c r="C60" s="24">
        <v>8663.01</v>
      </c>
      <c r="D60" s="126">
        <v>33000</v>
      </c>
      <c r="E60" s="24">
        <v>0</v>
      </c>
      <c r="F60" s="126">
        <v>34813.599999999999</v>
      </c>
      <c r="G60" s="132">
        <f t="shared" si="0"/>
        <v>401.86494070767543</v>
      </c>
      <c r="H60" s="132">
        <f t="shared" si="1"/>
        <v>105.49575757575758</v>
      </c>
    </row>
    <row r="61" spans="1:8">
      <c r="A61" s="125" t="s">
        <v>215</v>
      </c>
      <c r="B61" s="125" t="s">
        <v>71</v>
      </c>
      <c r="C61" s="24">
        <v>83759.679999999993</v>
      </c>
      <c r="D61" s="126">
        <v>95000</v>
      </c>
      <c r="E61" s="24">
        <v>0</v>
      </c>
      <c r="F61" s="126">
        <v>103976.96000000001</v>
      </c>
      <c r="G61" s="132">
        <f>F61/C61*100</f>
        <v>124.13724598756826</v>
      </c>
      <c r="H61" s="132">
        <f t="shared" si="1"/>
        <v>109.44943157894738</v>
      </c>
    </row>
    <row r="62" spans="1:8">
      <c r="A62" s="125" t="s">
        <v>216</v>
      </c>
      <c r="B62" s="125" t="s">
        <v>72</v>
      </c>
      <c r="C62" s="24">
        <v>30590.12</v>
      </c>
      <c r="D62" s="126">
        <v>0</v>
      </c>
      <c r="E62" s="24">
        <v>0</v>
      </c>
      <c r="F62" s="126">
        <v>444.5</v>
      </c>
      <c r="G62" s="132">
        <f>F62/C61*100</f>
        <v>0.53068493098349956</v>
      </c>
      <c r="H62" s="132">
        <v>0</v>
      </c>
    </row>
    <row r="63" spans="1:8" ht="25.5">
      <c r="A63" s="125" t="s">
        <v>217</v>
      </c>
      <c r="B63" s="125" t="s">
        <v>73</v>
      </c>
      <c r="C63" s="24">
        <v>769.68</v>
      </c>
      <c r="D63" s="126">
        <v>6500</v>
      </c>
      <c r="E63" s="24">
        <v>0</v>
      </c>
      <c r="F63" s="126">
        <v>8200.0300000000007</v>
      </c>
      <c r="G63" s="132">
        <f>F63/C62*100</f>
        <v>26.806138714068467</v>
      </c>
      <c r="H63" s="132">
        <f t="shared" si="1"/>
        <v>126.15430769230771</v>
      </c>
    </row>
    <row r="64" spans="1:8">
      <c r="A64" s="125" t="s">
        <v>218</v>
      </c>
      <c r="B64" s="125" t="s">
        <v>219</v>
      </c>
      <c r="C64" s="24">
        <v>5304.7</v>
      </c>
      <c r="D64" s="126">
        <v>4500</v>
      </c>
      <c r="E64" s="24">
        <v>0</v>
      </c>
      <c r="F64" s="126">
        <v>3195.58</v>
      </c>
      <c r="G64" s="132">
        <f t="shared" si="0"/>
        <v>60.240541406677096</v>
      </c>
      <c r="H64" s="132">
        <f t="shared" si="1"/>
        <v>71.012888888888895</v>
      </c>
    </row>
    <row r="65" spans="1:8">
      <c r="A65" s="125" t="s">
        <v>220</v>
      </c>
      <c r="B65" s="125" t="s">
        <v>130</v>
      </c>
      <c r="C65" s="24">
        <v>2714.78</v>
      </c>
      <c r="D65" s="126">
        <v>1150</v>
      </c>
      <c r="E65" s="24">
        <v>0</v>
      </c>
      <c r="F65" s="126">
        <v>1312.92</v>
      </c>
      <c r="G65" s="132">
        <f t="shared" si="0"/>
        <v>48.361929880137616</v>
      </c>
      <c r="H65" s="132">
        <f t="shared" si="1"/>
        <v>114.16695652173914</v>
      </c>
    </row>
    <row r="66" spans="1:8">
      <c r="A66" s="125" t="s">
        <v>221</v>
      </c>
      <c r="B66" s="125" t="s">
        <v>222</v>
      </c>
      <c r="C66" s="24">
        <v>4112.29</v>
      </c>
      <c r="D66" s="126">
        <v>10500</v>
      </c>
      <c r="E66" s="24">
        <v>0</v>
      </c>
      <c r="F66" s="126">
        <v>10291.82</v>
      </c>
      <c r="G66" s="132">
        <f t="shared" si="0"/>
        <v>250.26980101111548</v>
      </c>
      <c r="H66" s="132">
        <f t="shared" si="1"/>
        <v>98.01733333333334</v>
      </c>
    </row>
    <row r="67" spans="1:8">
      <c r="A67" s="125" t="s">
        <v>223</v>
      </c>
      <c r="B67" s="125" t="s">
        <v>224</v>
      </c>
      <c r="C67" s="24">
        <v>35611.050000000003</v>
      </c>
      <c r="D67" s="126">
        <v>30000</v>
      </c>
      <c r="E67" s="24">
        <v>0</v>
      </c>
      <c r="F67" s="126">
        <v>43986.15</v>
      </c>
      <c r="G67" s="132">
        <f t="shared" si="0"/>
        <v>123.5182618878129</v>
      </c>
      <c r="H67" s="132">
        <f t="shared" si="1"/>
        <v>146.62049999999999</v>
      </c>
    </row>
    <row r="68" spans="1:8">
      <c r="A68" s="125" t="s">
        <v>225</v>
      </c>
      <c r="B68" s="125" t="s">
        <v>79</v>
      </c>
      <c r="C68" s="24">
        <v>402.33</v>
      </c>
      <c r="D68" s="126">
        <v>4200</v>
      </c>
      <c r="E68" s="24">
        <v>0</v>
      </c>
      <c r="F68" s="126">
        <v>3735.56</v>
      </c>
      <c r="G68" s="132">
        <f t="shared" si="0"/>
        <v>928.48159471080953</v>
      </c>
      <c r="H68" s="132">
        <f t="shared" si="1"/>
        <v>88.941904761904752</v>
      </c>
    </row>
    <row r="69" spans="1:8">
      <c r="A69" s="125" t="s">
        <v>226</v>
      </c>
      <c r="B69" s="125" t="s">
        <v>80</v>
      </c>
      <c r="C69" s="24">
        <v>29684.31</v>
      </c>
      <c r="D69" s="126">
        <v>0</v>
      </c>
      <c r="E69" s="24">
        <v>0</v>
      </c>
      <c r="F69" s="126">
        <v>383.29</v>
      </c>
      <c r="G69" s="132">
        <f t="shared" si="0"/>
        <v>1.2912208503414768</v>
      </c>
      <c r="H69" s="132">
        <v>0</v>
      </c>
    </row>
    <row r="70" spans="1:8">
      <c r="A70" s="125" t="s">
        <v>227</v>
      </c>
      <c r="B70" s="125" t="s">
        <v>81</v>
      </c>
      <c r="C70" s="24">
        <v>0</v>
      </c>
      <c r="D70" s="126">
        <v>0</v>
      </c>
      <c r="E70" s="24">
        <v>0</v>
      </c>
      <c r="F70" s="126">
        <v>0</v>
      </c>
      <c r="G70" s="132">
        <v>0</v>
      </c>
      <c r="H70" s="132">
        <v>0</v>
      </c>
    </row>
    <row r="71" spans="1:8">
      <c r="A71" s="125" t="s">
        <v>228</v>
      </c>
      <c r="B71" s="125" t="s">
        <v>82</v>
      </c>
      <c r="C71" s="24">
        <v>2145.35</v>
      </c>
      <c r="D71" s="126">
        <v>4500</v>
      </c>
      <c r="E71" s="24">
        <v>0</v>
      </c>
      <c r="F71" s="126">
        <v>5449.68</v>
      </c>
      <c r="G71" s="132">
        <f t="shared" si="0"/>
        <v>254.02288670846249</v>
      </c>
      <c r="H71" s="132">
        <f t="shared" si="1"/>
        <v>121.10400000000001</v>
      </c>
    </row>
    <row r="72" spans="1:8">
      <c r="A72" s="125" t="s">
        <v>229</v>
      </c>
      <c r="B72" s="125" t="s">
        <v>83</v>
      </c>
      <c r="C72" s="24">
        <v>8674.02</v>
      </c>
      <c r="D72" s="126">
        <v>10200</v>
      </c>
      <c r="E72" s="24">
        <v>0</v>
      </c>
      <c r="F72" s="126">
        <v>11686.38</v>
      </c>
      <c r="G72" s="132">
        <f t="shared" si="0"/>
        <v>134.72853417446581</v>
      </c>
      <c r="H72" s="132">
        <f t="shared" si="1"/>
        <v>114.57235294117648</v>
      </c>
    </row>
    <row r="73" spans="1:8">
      <c r="A73" s="125" t="s">
        <v>230</v>
      </c>
      <c r="B73" s="125" t="s">
        <v>84</v>
      </c>
      <c r="C73" s="24">
        <v>6718.66</v>
      </c>
      <c r="D73" s="126">
        <v>0</v>
      </c>
      <c r="E73" s="24">
        <v>0</v>
      </c>
      <c r="F73" s="126">
        <v>3700.22</v>
      </c>
      <c r="G73" s="132">
        <f t="shared" si="0"/>
        <v>55.073779592954544</v>
      </c>
      <c r="H73" s="132">
        <v>0</v>
      </c>
    </row>
    <row r="74" spans="1:8">
      <c r="A74" s="125" t="s">
        <v>231</v>
      </c>
      <c r="B74" s="125" t="s">
        <v>85</v>
      </c>
      <c r="C74" s="24">
        <v>70608.740000000005</v>
      </c>
      <c r="D74" s="126">
        <v>33028.019999999997</v>
      </c>
      <c r="E74" s="24">
        <v>0</v>
      </c>
      <c r="F74" s="126">
        <v>81562.399999999994</v>
      </c>
      <c r="G74" s="132">
        <f t="shared" si="0"/>
        <v>115.51317868014638</v>
      </c>
      <c r="H74" s="132">
        <f t="shared" si="1"/>
        <v>246.94910563818237</v>
      </c>
    </row>
    <row r="75" spans="1:8" ht="25.5">
      <c r="A75" s="125" t="s">
        <v>232</v>
      </c>
      <c r="B75" s="125" t="s">
        <v>233</v>
      </c>
      <c r="C75" s="24">
        <v>2505.2199999999998</v>
      </c>
      <c r="D75" s="126">
        <v>0</v>
      </c>
      <c r="E75" s="24">
        <v>0</v>
      </c>
      <c r="F75" s="126">
        <v>0</v>
      </c>
      <c r="G75" s="132">
        <f t="shared" ref="G75:G122" si="2">F75/C75*100</f>
        <v>0</v>
      </c>
      <c r="H75" s="132">
        <v>0</v>
      </c>
    </row>
    <row r="76" spans="1:8" ht="25.5">
      <c r="A76" s="125" t="s">
        <v>234</v>
      </c>
      <c r="B76" s="125" t="s">
        <v>88</v>
      </c>
      <c r="C76" s="24">
        <v>2773.4</v>
      </c>
      <c r="D76" s="126">
        <v>5547.41</v>
      </c>
      <c r="E76" s="24">
        <v>0</v>
      </c>
      <c r="F76" s="126">
        <v>5547.33</v>
      </c>
      <c r="G76" s="132">
        <f t="shared" si="2"/>
        <v>200.01911011754524</v>
      </c>
      <c r="H76" s="132">
        <f t="shared" ref="H76:H100" si="3">F76/D76*100</f>
        <v>99.998557885571827</v>
      </c>
    </row>
    <row r="77" spans="1:8">
      <c r="A77" s="125" t="s">
        <v>235</v>
      </c>
      <c r="B77" s="125" t="s">
        <v>89</v>
      </c>
      <c r="C77" s="24">
        <v>5784.13</v>
      </c>
      <c r="D77" s="126">
        <v>5300</v>
      </c>
      <c r="E77" s="24">
        <v>0</v>
      </c>
      <c r="F77" s="126">
        <v>5051.76</v>
      </c>
      <c r="G77" s="132">
        <f t="shared" si="2"/>
        <v>87.338285965218631</v>
      </c>
      <c r="H77" s="132">
        <f t="shared" si="3"/>
        <v>95.316226415094334</v>
      </c>
    </row>
    <row r="78" spans="1:8">
      <c r="A78" s="125" t="s">
        <v>236</v>
      </c>
      <c r="B78" s="125" t="s">
        <v>91</v>
      </c>
      <c r="C78" s="24">
        <v>272.14</v>
      </c>
      <c r="D78" s="126">
        <v>15</v>
      </c>
      <c r="E78" s="24">
        <v>0</v>
      </c>
      <c r="F78" s="126">
        <v>157.47</v>
      </c>
      <c r="G78" s="132">
        <f t="shared" si="2"/>
        <v>57.863599617843761</v>
      </c>
      <c r="H78" s="132">
        <f t="shared" si="3"/>
        <v>1049.8</v>
      </c>
    </row>
    <row r="79" spans="1:8">
      <c r="A79" s="125" t="s">
        <v>237</v>
      </c>
      <c r="B79" s="125" t="s">
        <v>87</v>
      </c>
      <c r="C79" s="24">
        <v>44497.03</v>
      </c>
      <c r="D79" s="126">
        <v>762.57</v>
      </c>
      <c r="E79" s="24">
        <v>0</v>
      </c>
      <c r="F79" s="126">
        <v>826.62</v>
      </c>
      <c r="G79" s="132">
        <f t="shared" si="2"/>
        <v>1.8576970193291555</v>
      </c>
      <c r="H79" s="132">
        <f t="shared" si="3"/>
        <v>108.39922892324638</v>
      </c>
    </row>
    <row r="80" spans="1:8">
      <c r="A80" s="125" t="s">
        <v>238</v>
      </c>
      <c r="B80" s="125" t="s">
        <v>92</v>
      </c>
      <c r="C80" s="24">
        <v>959.39</v>
      </c>
      <c r="D80" s="126">
        <v>4000</v>
      </c>
      <c r="E80" s="24">
        <v>0</v>
      </c>
      <c r="F80" s="126">
        <v>4190.67</v>
      </c>
      <c r="G80" s="132">
        <f t="shared" si="2"/>
        <v>436.80567860828239</v>
      </c>
      <c r="H80" s="132">
        <f t="shared" si="3"/>
        <v>104.76675</v>
      </c>
    </row>
    <row r="81" spans="1:8">
      <c r="A81" s="125" t="s">
        <v>239</v>
      </c>
      <c r="B81" s="125" t="s">
        <v>93</v>
      </c>
      <c r="C81" s="24">
        <v>667.06</v>
      </c>
      <c r="D81" s="126">
        <v>4000</v>
      </c>
      <c r="E81" s="24">
        <v>0</v>
      </c>
      <c r="F81" s="126">
        <v>4190.67</v>
      </c>
      <c r="G81" s="132">
        <f t="shared" si="2"/>
        <v>628.22984439180891</v>
      </c>
      <c r="H81" s="132">
        <f t="shared" si="3"/>
        <v>104.76675</v>
      </c>
    </row>
    <row r="82" spans="1:8">
      <c r="A82" s="125" t="s">
        <v>240</v>
      </c>
      <c r="B82" s="125" t="s">
        <v>94</v>
      </c>
      <c r="C82" s="24">
        <v>292.33</v>
      </c>
      <c r="D82" s="126">
        <v>0</v>
      </c>
      <c r="E82" s="24">
        <v>0</v>
      </c>
      <c r="F82" s="126">
        <v>0</v>
      </c>
      <c r="G82" s="132">
        <f t="shared" si="2"/>
        <v>0</v>
      </c>
      <c r="H82" s="132">
        <v>0</v>
      </c>
    </row>
    <row r="83" spans="1:8" ht="25.5">
      <c r="A83" s="125" t="s">
        <v>241</v>
      </c>
      <c r="B83" s="125" t="s">
        <v>96</v>
      </c>
      <c r="C83" s="24">
        <v>696.78</v>
      </c>
      <c r="D83" s="126">
        <v>1233</v>
      </c>
      <c r="E83" s="24">
        <v>0</v>
      </c>
      <c r="F83" s="126">
        <v>426.69</v>
      </c>
      <c r="G83" s="132">
        <f t="shared" si="2"/>
        <v>61.237406354947041</v>
      </c>
      <c r="H83" s="132">
        <f t="shared" si="3"/>
        <v>34.605839416058394</v>
      </c>
    </row>
    <row r="84" spans="1:8">
      <c r="A84" s="125" t="s">
        <v>242</v>
      </c>
      <c r="B84" s="125" t="s">
        <v>98</v>
      </c>
      <c r="C84" s="24">
        <v>696.78</v>
      </c>
      <c r="D84" s="126">
        <v>1233</v>
      </c>
      <c r="E84" s="24">
        <v>0</v>
      </c>
      <c r="F84" s="126">
        <v>426.69</v>
      </c>
      <c r="G84" s="132">
        <f t="shared" si="2"/>
        <v>61.237406354947041</v>
      </c>
      <c r="H84" s="132">
        <f t="shared" si="3"/>
        <v>34.605839416058394</v>
      </c>
    </row>
    <row r="85" spans="1:8">
      <c r="A85" s="125" t="s">
        <v>208</v>
      </c>
      <c r="B85" s="125" t="s">
        <v>209</v>
      </c>
      <c r="C85" s="24">
        <v>287081</v>
      </c>
      <c r="D85" s="126">
        <v>307047</v>
      </c>
      <c r="E85" s="24">
        <v>0</v>
      </c>
      <c r="F85" s="126">
        <v>307047</v>
      </c>
      <c r="G85" s="132">
        <f t="shared" si="2"/>
        <v>106.95483156321734</v>
      </c>
      <c r="H85" s="132">
        <f t="shared" si="3"/>
        <v>100</v>
      </c>
    </row>
    <row r="86" spans="1:8">
      <c r="A86" s="125" t="s">
        <v>185</v>
      </c>
      <c r="B86" s="125" t="s">
        <v>9</v>
      </c>
      <c r="C86" s="24">
        <v>284881</v>
      </c>
      <c r="D86" s="126">
        <v>307047</v>
      </c>
      <c r="E86" s="24">
        <v>0</v>
      </c>
      <c r="F86" s="126">
        <v>307047</v>
      </c>
      <c r="G86" s="132">
        <f t="shared" si="2"/>
        <v>107.78079268185662</v>
      </c>
      <c r="H86" s="132">
        <f t="shared" si="3"/>
        <v>100</v>
      </c>
    </row>
    <row r="87" spans="1:8" ht="25.5">
      <c r="A87" s="125" t="s">
        <v>213</v>
      </c>
      <c r="B87" s="125" t="s">
        <v>66</v>
      </c>
      <c r="C87" s="24">
        <v>15500</v>
      </c>
      <c r="D87" s="126">
        <v>0</v>
      </c>
      <c r="E87" s="24">
        <v>0</v>
      </c>
      <c r="F87" s="126">
        <v>0</v>
      </c>
      <c r="G87" s="132">
        <f t="shared" si="2"/>
        <v>0</v>
      </c>
      <c r="H87" s="132">
        <v>0</v>
      </c>
    </row>
    <row r="88" spans="1:8">
      <c r="A88" s="125" t="s">
        <v>214</v>
      </c>
      <c r="B88" s="125" t="s">
        <v>70</v>
      </c>
      <c r="C88" s="24">
        <v>28750</v>
      </c>
      <c r="D88" s="126">
        <v>0</v>
      </c>
      <c r="E88" s="24">
        <v>0</v>
      </c>
      <c r="F88" s="126">
        <v>0</v>
      </c>
      <c r="G88" s="132">
        <f t="shared" si="2"/>
        <v>0</v>
      </c>
      <c r="H88" s="132">
        <v>0</v>
      </c>
    </row>
    <row r="89" spans="1:8">
      <c r="A89" s="125" t="s">
        <v>215</v>
      </c>
      <c r="B89" s="125" t="s">
        <v>71</v>
      </c>
      <c r="C89" s="24">
        <v>74084</v>
      </c>
      <c r="D89" s="126">
        <v>95347</v>
      </c>
      <c r="E89" s="24">
        <v>0</v>
      </c>
      <c r="F89" s="126">
        <v>95347</v>
      </c>
      <c r="G89" s="132">
        <f t="shared" si="2"/>
        <v>128.7012040386588</v>
      </c>
      <c r="H89" s="132">
        <f t="shared" si="3"/>
        <v>100</v>
      </c>
    </row>
    <row r="90" spans="1:8">
      <c r="A90" s="125" t="s">
        <v>216</v>
      </c>
      <c r="B90" s="125" t="s">
        <v>72</v>
      </c>
      <c r="C90" s="24">
        <v>78614</v>
      </c>
      <c r="D90" s="126">
        <v>128500</v>
      </c>
      <c r="E90" s="24">
        <v>0</v>
      </c>
      <c r="F90" s="126">
        <v>128500</v>
      </c>
      <c r="G90" s="132">
        <f t="shared" si="2"/>
        <v>163.45689063016766</v>
      </c>
      <c r="H90" s="132">
        <f t="shared" si="3"/>
        <v>100</v>
      </c>
    </row>
    <row r="91" spans="1:8" ht="25.5">
      <c r="A91" s="125" t="s">
        <v>217</v>
      </c>
      <c r="B91" s="125" t="s">
        <v>73</v>
      </c>
      <c r="C91" s="24">
        <v>7500</v>
      </c>
      <c r="D91" s="126">
        <v>0</v>
      </c>
      <c r="E91" s="24">
        <v>0</v>
      </c>
      <c r="F91" s="126">
        <v>0</v>
      </c>
      <c r="G91" s="132">
        <f t="shared" si="2"/>
        <v>0</v>
      </c>
      <c r="H91" s="132">
        <v>0</v>
      </c>
    </row>
    <row r="92" spans="1:8">
      <c r="A92" s="125" t="s">
        <v>218</v>
      </c>
      <c r="B92" s="125" t="s">
        <v>219</v>
      </c>
      <c r="C92" s="24">
        <v>5543</v>
      </c>
      <c r="D92" s="126">
        <v>0</v>
      </c>
      <c r="E92" s="24">
        <v>0</v>
      </c>
      <c r="F92" s="126">
        <v>0</v>
      </c>
      <c r="G92" s="132">
        <f t="shared" si="2"/>
        <v>0</v>
      </c>
      <c r="H92" s="132">
        <v>0</v>
      </c>
    </row>
    <row r="93" spans="1:8">
      <c r="A93" s="125" t="s">
        <v>220</v>
      </c>
      <c r="B93" s="125" t="s">
        <v>130</v>
      </c>
      <c r="C93" s="24">
        <v>0</v>
      </c>
      <c r="D93" s="126">
        <v>0</v>
      </c>
      <c r="E93" s="24">
        <v>0</v>
      </c>
      <c r="F93" s="126">
        <v>0</v>
      </c>
      <c r="G93" s="132">
        <v>0</v>
      </c>
      <c r="H93" s="132">
        <v>0</v>
      </c>
    </row>
    <row r="94" spans="1:8">
      <c r="A94" s="125" t="s">
        <v>221</v>
      </c>
      <c r="B94" s="125" t="s">
        <v>222</v>
      </c>
      <c r="C94" s="24">
        <v>7200</v>
      </c>
      <c r="D94" s="126">
        <v>0</v>
      </c>
      <c r="E94" s="24">
        <v>0</v>
      </c>
      <c r="F94" s="126">
        <v>0</v>
      </c>
      <c r="G94" s="132">
        <f t="shared" si="2"/>
        <v>0</v>
      </c>
      <c r="H94" s="132">
        <v>0</v>
      </c>
    </row>
    <row r="95" spans="1:8">
      <c r="A95" s="125" t="s">
        <v>223</v>
      </c>
      <c r="B95" s="125" t="s">
        <v>224</v>
      </c>
      <c r="C95" s="24">
        <v>6800</v>
      </c>
      <c r="D95" s="126">
        <v>0</v>
      </c>
      <c r="E95" s="24">
        <v>0</v>
      </c>
      <c r="F95" s="126">
        <v>0</v>
      </c>
      <c r="G95" s="132">
        <f t="shared" si="2"/>
        <v>0</v>
      </c>
      <c r="H95" s="132">
        <v>0</v>
      </c>
    </row>
    <row r="96" spans="1:8">
      <c r="A96" s="125" t="s">
        <v>225</v>
      </c>
      <c r="B96" s="125" t="s">
        <v>79</v>
      </c>
      <c r="C96" s="24">
        <v>4464</v>
      </c>
      <c r="D96" s="126">
        <v>0</v>
      </c>
      <c r="E96" s="24">
        <v>0</v>
      </c>
      <c r="F96" s="126">
        <v>0</v>
      </c>
      <c r="G96" s="132">
        <f t="shared" si="2"/>
        <v>0</v>
      </c>
      <c r="H96" s="132">
        <v>0</v>
      </c>
    </row>
    <row r="97" spans="1:8">
      <c r="A97" s="125" t="s">
        <v>226</v>
      </c>
      <c r="B97" s="125" t="s">
        <v>80</v>
      </c>
      <c r="C97" s="24">
        <v>30114</v>
      </c>
      <c r="D97" s="126">
        <v>61000</v>
      </c>
      <c r="E97" s="24">
        <v>0</v>
      </c>
      <c r="F97" s="126">
        <v>61000</v>
      </c>
      <c r="G97" s="132">
        <f t="shared" si="2"/>
        <v>202.5635916849306</v>
      </c>
      <c r="H97" s="132">
        <f t="shared" si="3"/>
        <v>100</v>
      </c>
    </row>
    <row r="98" spans="1:8">
      <c r="A98" s="125" t="s">
        <v>228</v>
      </c>
      <c r="B98" s="125" t="s">
        <v>82</v>
      </c>
      <c r="C98" s="24">
        <v>4830</v>
      </c>
      <c r="D98" s="126">
        <v>0</v>
      </c>
      <c r="E98" s="24">
        <v>0</v>
      </c>
      <c r="F98" s="126">
        <v>0</v>
      </c>
      <c r="G98" s="132">
        <f t="shared" si="2"/>
        <v>0</v>
      </c>
      <c r="H98" s="132">
        <v>0</v>
      </c>
    </row>
    <row r="99" spans="1:8">
      <c r="A99" s="125" t="s">
        <v>229</v>
      </c>
      <c r="B99" s="125" t="s">
        <v>83</v>
      </c>
      <c r="C99" s="24">
        <v>0</v>
      </c>
      <c r="D99" s="126">
        <v>0</v>
      </c>
      <c r="E99" s="24">
        <v>0</v>
      </c>
      <c r="F99" s="126">
        <v>0</v>
      </c>
      <c r="G99" s="132">
        <v>0</v>
      </c>
      <c r="H99" s="132">
        <v>0</v>
      </c>
    </row>
    <row r="100" spans="1:8">
      <c r="A100" s="125" t="s">
        <v>230</v>
      </c>
      <c r="B100" s="125" t="s">
        <v>84</v>
      </c>
      <c r="C100" s="24">
        <v>16484</v>
      </c>
      <c r="D100" s="126">
        <v>22200</v>
      </c>
      <c r="E100" s="24">
        <v>0</v>
      </c>
      <c r="F100" s="126">
        <v>22200</v>
      </c>
      <c r="G100" s="132">
        <f t="shared" si="2"/>
        <v>134.67604950254793</v>
      </c>
      <c r="H100" s="132">
        <f t="shared" si="3"/>
        <v>100</v>
      </c>
    </row>
    <row r="101" spans="1:8">
      <c r="A101" s="125" t="s">
        <v>231</v>
      </c>
      <c r="B101" s="125" t="s">
        <v>85</v>
      </c>
      <c r="C101" s="24">
        <v>0</v>
      </c>
      <c r="D101" s="126">
        <v>0</v>
      </c>
      <c r="E101" s="24">
        <v>0</v>
      </c>
      <c r="F101" s="126">
        <v>0</v>
      </c>
      <c r="G101" s="132">
        <v>0</v>
      </c>
      <c r="H101" s="132">
        <v>0</v>
      </c>
    </row>
    <row r="102" spans="1:8" ht="25.5">
      <c r="A102" s="125" t="s">
        <v>234</v>
      </c>
      <c r="B102" s="125" t="s">
        <v>88</v>
      </c>
      <c r="C102" s="24">
        <v>2774</v>
      </c>
      <c r="D102" s="126">
        <v>0</v>
      </c>
      <c r="E102" s="24">
        <v>0</v>
      </c>
      <c r="F102" s="126">
        <v>0</v>
      </c>
      <c r="G102" s="132">
        <f t="shared" si="2"/>
        <v>0</v>
      </c>
      <c r="H102" s="132">
        <v>0</v>
      </c>
    </row>
    <row r="103" spans="1:8">
      <c r="A103" s="125" t="s">
        <v>235</v>
      </c>
      <c r="B103" s="125" t="s">
        <v>89</v>
      </c>
      <c r="C103" s="24">
        <v>2224</v>
      </c>
      <c r="D103" s="126">
        <v>0</v>
      </c>
      <c r="E103" s="24">
        <v>0</v>
      </c>
      <c r="F103" s="126">
        <v>0</v>
      </c>
      <c r="G103" s="132">
        <f t="shared" si="2"/>
        <v>0</v>
      </c>
      <c r="H103" s="132">
        <v>0</v>
      </c>
    </row>
    <row r="104" spans="1:8">
      <c r="A104" s="125" t="s">
        <v>236</v>
      </c>
      <c r="B104" s="125" t="s">
        <v>91</v>
      </c>
      <c r="C104" s="24">
        <v>0</v>
      </c>
      <c r="D104" s="126">
        <v>0</v>
      </c>
      <c r="E104" s="24">
        <v>0</v>
      </c>
      <c r="F104" s="126">
        <v>0</v>
      </c>
      <c r="G104" s="132">
        <v>0</v>
      </c>
      <c r="H104" s="132">
        <v>0</v>
      </c>
    </row>
    <row r="105" spans="1:8">
      <c r="A105" s="125" t="s">
        <v>237</v>
      </c>
      <c r="B105" s="125" t="s">
        <v>87</v>
      </c>
      <c r="C105" s="24">
        <v>0</v>
      </c>
      <c r="D105" s="126">
        <v>0</v>
      </c>
      <c r="E105" s="24">
        <v>0</v>
      </c>
      <c r="F105" s="126">
        <v>0</v>
      </c>
      <c r="G105" s="132">
        <v>0</v>
      </c>
      <c r="H105" s="132">
        <v>0</v>
      </c>
    </row>
    <row r="106" spans="1:8">
      <c r="A106" s="125" t="s">
        <v>238</v>
      </c>
      <c r="B106" s="125" t="s">
        <v>92</v>
      </c>
      <c r="C106" s="24">
        <v>2200</v>
      </c>
      <c r="D106" s="126">
        <v>0</v>
      </c>
      <c r="E106" s="24">
        <v>0</v>
      </c>
      <c r="F106" s="126">
        <v>0</v>
      </c>
      <c r="G106" s="132">
        <f t="shared" si="2"/>
        <v>0</v>
      </c>
      <c r="H106" s="132">
        <v>0</v>
      </c>
    </row>
    <row r="107" spans="1:8">
      <c r="A107" s="125" t="s">
        <v>239</v>
      </c>
      <c r="B107" s="125" t="s">
        <v>93</v>
      </c>
      <c r="C107" s="24">
        <v>0</v>
      </c>
      <c r="D107" s="126">
        <v>0</v>
      </c>
      <c r="E107" s="24">
        <v>0</v>
      </c>
      <c r="F107" s="126">
        <v>0</v>
      </c>
      <c r="G107" s="132">
        <v>0</v>
      </c>
      <c r="H107" s="132">
        <v>0</v>
      </c>
    </row>
    <row r="108" spans="1:8">
      <c r="A108" s="125" t="s">
        <v>240</v>
      </c>
      <c r="B108" s="125" t="s">
        <v>94</v>
      </c>
      <c r="C108" s="24">
        <v>0</v>
      </c>
      <c r="D108" s="126">
        <v>0</v>
      </c>
      <c r="E108" s="24">
        <v>0</v>
      </c>
      <c r="F108" s="126">
        <v>0</v>
      </c>
      <c r="G108" s="132">
        <v>0</v>
      </c>
      <c r="H108" s="132">
        <v>0</v>
      </c>
    </row>
    <row r="109" spans="1:8">
      <c r="A109" s="125" t="s">
        <v>243</v>
      </c>
      <c r="B109" s="125" t="s">
        <v>244</v>
      </c>
      <c r="C109" s="24">
        <v>6480</v>
      </c>
      <c r="D109" s="126">
        <v>6480</v>
      </c>
      <c r="E109" s="24">
        <v>0</v>
      </c>
      <c r="F109" s="126">
        <v>6480</v>
      </c>
      <c r="G109" s="132">
        <f t="shared" si="2"/>
        <v>100</v>
      </c>
      <c r="H109" s="132">
        <f>F109/D109*100</f>
        <v>100</v>
      </c>
    </row>
    <row r="110" spans="1:8">
      <c r="A110" s="125" t="s">
        <v>245</v>
      </c>
      <c r="B110" s="125" t="s">
        <v>246</v>
      </c>
      <c r="C110" s="24">
        <v>6480</v>
      </c>
      <c r="D110" s="126">
        <v>6480</v>
      </c>
      <c r="E110" s="24">
        <v>0</v>
      </c>
      <c r="F110" s="126">
        <v>6480</v>
      </c>
      <c r="G110" s="132">
        <f t="shared" si="2"/>
        <v>100</v>
      </c>
      <c r="H110" s="132">
        <f t="shared" ref="H110:H166" si="4">F110/D110*100</f>
        <v>100</v>
      </c>
    </row>
    <row r="111" spans="1:8">
      <c r="A111" s="125" t="s">
        <v>185</v>
      </c>
      <c r="B111" s="125" t="s">
        <v>9</v>
      </c>
      <c r="C111" s="24">
        <v>6480</v>
      </c>
      <c r="D111" s="126">
        <v>6480</v>
      </c>
      <c r="E111" s="24">
        <v>0</v>
      </c>
      <c r="F111" s="126">
        <v>6480</v>
      </c>
      <c r="G111" s="132">
        <f t="shared" si="2"/>
        <v>100</v>
      </c>
      <c r="H111" s="132">
        <f t="shared" si="4"/>
        <v>100</v>
      </c>
    </row>
    <row r="112" spans="1:8">
      <c r="A112" s="125" t="s">
        <v>216</v>
      </c>
      <c r="B112" s="125" t="s">
        <v>72</v>
      </c>
      <c r="C112" s="24">
        <v>6480</v>
      </c>
      <c r="D112" s="126">
        <v>6480</v>
      </c>
      <c r="E112" s="24">
        <v>0</v>
      </c>
      <c r="F112" s="126">
        <v>6480</v>
      </c>
      <c r="G112" s="132">
        <f t="shared" si="2"/>
        <v>100</v>
      </c>
      <c r="H112" s="132">
        <f t="shared" si="4"/>
        <v>100</v>
      </c>
    </row>
    <row r="113" spans="1:8" ht="25.5">
      <c r="A113" s="125" t="s">
        <v>247</v>
      </c>
      <c r="B113" s="125" t="s">
        <v>5</v>
      </c>
      <c r="C113" s="24">
        <v>47630.65</v>
      </c>
      <c r="D113" s="126">
        <v>18214</v>
      </c>
      <c r="E113" s="24">
        <v>0</v>
      </c>
      <c r="F113" s="126">
        <v>18168.43</v>
      </c>
      <c r="G113" s="132">
        <f t="shared" si="2"/>
        <v>38.144409114719195</v>
      </c>
      <c r="H113" s="132">
        <f t="shared" si="4"/>
        <v>99.749807840122983</v>
      </c>
    </row>
    <row r="114" spans="1:8">
      <c r="A114" s="125" t="s">
        <v>198</v>
      </c>
      <c r="B114" s="125" t="s">
        <v>199</v>
      </c>
      <c r="C114" s="24">
        <v>47630.65</v>
      </c>
      <c r="D114" s="126">
        <v>18214</v>
      </c>
      <c r="E114" s="24">
        <v>0</v>
      </c>
      <c r="F114" s="126">
        <v>18168.43</v>
      </c>
      <c r="G114" s="132">
        <f t="shared" si="2"/>
        <v>38.144409114719195</v>
      </c>
      <c r="H114" s="132">
        <f t="shared" si="4"/>
        <v>99.749807840122983</v>
      </c>
    </row>
    <row r="115" spans="1:8">
      <c r="A115" s="125" t="s">
        <v>208</v>
      </c>
      <c r="B115" s="125" t="s">
        <v>209</v>
      </c>
      <c r="C115" s="24">
        <v>47630.65</v>
      </c>
      <c r="D115" s="126">
        <v>18214</v>
      </c>
      <c r="E115" s="24">
        <v>0</v>
      </c>
      <c r="F115" s="126">
        <v>18168.43</v>
      </c>
      <c r="G115" s="132">
        <f t="shared" si="2"/>
        <v>38.144409114719195</v>
      </c>
      <c r="H115" s="132">
        <f t="shared" si="4"/>
        <v>99.749807840122983</v>
      </c>
    </row>
    <row r="116" spans="1:8" ht="25.5">
      <c r="A116" s="125" t="s">
        <v>248</v>
      </c>
      <c r="B116" s="125" t="s">
        <v>99</v>
      </c>
      <c r="C116" s="24">
        <v>47630.65</v>
      </c>
      <c r="D116" s="126">
        <v>12514</v>
      </c>
      <c r="E116" s="24">
        <v>0</v>
      </c>
      <c r="F116" s="126">
        <v>12468.43</v>
      </c>
      <c r="G116" s="132">
        <f t="shared" si="2"/>
        <v>26.177324894789383</v>
      </c>
      <c r="H116" s="132">
        <f t="shared" si="4"/>
        <v>99.635847850407544</v>
      </c>
    </row>
    <row r="117" spans="1:8">
      <c r="A117" s="125" t="s">
        <v>249</v>
      </c>
      <c r="B117" s="125" t="s">
        <v>103</v>
      </c>
      <c r="C117" s="24">
        <v>5856.65</v>
      </c>
      <c r="D117" s="126">
        <v>7961</v>
      </c>
      <c r="E117" s="24">
        <v>0</v>
      </c>
      <c r="F117" s="126">
        <v>7960.23</v>
      </c>
      <c r="G117" s="132">
        <f t="shared" si="2"/>
        <v>135.91780283950723</v>
      </c>
      <c r="H117" s="132">
        <f t="shared" si="4"/>
        <v>99.990327848260264</v>
      </c>
    </row>
    <row r="118" spans="1:8">
      <c r="A118" s="125" t="s">
        <v>250</v>
      </c>
      <c r="B118" s="125" t="s">
        <v>251</v>
      </c>
      <c r="C118" s="24">
        <v>0</v>
      </c>
      <c r="D118" s="126">
        <v>0</v>
      </c>
      <c r="E118" s="24">
        <v>0</v>
      </c>
      <c r="F118" s="126">
        <v>0</v>
      </c>
      <c r="G118" s="132">
        <v>0</v>
      </c>
      <c r="H118" s="132">
        <v>0</v>
      </c>
    </row>
    <row r="119" spans="1:8">
      <c r="A119" s="125" t="s">
        <v>252</v>
      </c>
      <c r="B119" s="125" t="s">
        <v>253</v>
      </c>
      <c r="C119" s="24">
        <v>0</v>
      </c>
      <c r="D119" s="126">
        <v>0</v>
      </c>
      <c r="E119" s="24">
        <v>0</v>
      </c>
      <c r="F119" s="126">
        <v>0</v>
      </c>
      <c r="G119" s="132">
        <v>0</v>
      </c>
      <c r="H119" s="132">
        <v>0</v>
      </c>
    </row>
    <row r="120" spans="1:8">
      <c r="A120" s="125" t="s">
        <v>254</v>
      </c>
      <c r="B120" s="125" t="s">
        <v>104</v>
      </c>
      <c r="C120" s="24">
        <v>2600</v>
      </c>
      <c r="D120" s="126">
        <v>0</v>
      </c>
      <c r="E120" s="24">
        <v>0</v>
      </c>
      <c r="F120" s="126">
        <v>0</v>
      </c>
      <c r="G120" s="132">
        <f t="shared" si="2"/>
        <v>0</v>
      </c>
      <c r="H120" s="132">
        <v>0</v>
      </c>
    </row>
    <row r="121" spans="1:8">
      <c r="A121" s="125" t="s">
        <v>255</v>
      </c>
      <c r="B121" s="125" t="s">
        <v>106</v>
      </c>
      <c r="C121" s="24">
        <v>38219</v>
      </c>
      <c r="D121" s="126">
        <v>4553</v>
      </c>
      <c r="E121" s="24">
        <v>0</v>
      </c>
      <c r="F121" s="126">
        <v>4508.2</v>
      </c>
      <c r="G121" s="132">
        <f t="shared" si="2"/>
        <v>11.79570370758</v>
      </c>
      <c r="H121" s="132">
        <f t="shared" si="4"/>
        <v>99.01603338458159</v>
      </c>
    </row>
    <row r="122" spans="1:8">
      <c r="A122" s="125" t="s">
        <v>256</v>
      </c>
      <c r="B122" s="125" t="s">
        <v>108</v>
      </c>
      <c r="C122" s="24">
        <v>955</v>
      </c>
      <c r="D122" s="126">
        <v>0</v>
      </c>
      <c r="E122" s="24">
        <v>0</v>
      </c>
      <c r="F122" s="126">
        <v>0</v>
      </c>
      <c r="G122" s="132">
        <f t="shared" si="2"/>
        <v>0</v>
      </c>
      <c r="H122" s="132">
        <v>0</v>
      </c>
    </row>
    <row r="123" spans="1:8" ht="25.5">
      <c r="A123" s="125" t="s">
        <v>257</v>
      </c>
      <c r="B123" s="125" t="s">
        <v>109</v>
      </c>
      <c r="C123" s="24">
        <v>0</v>
      </c>
      <c r="D123" s="126">
        <v>5700</v>
      </c>
      <c r="E123" s="24">
        <v>0</v>
      </c>
      <c r="F123" s="126">
        <v>5700</v>
      </c>
      <c r="G123" s="132">
        <v>0</v>
      </c>
      <c r="H123" s="132">
        <f t="shared" si="4"/>
        <v>100</v>
      </c>
    </row>
    <row r="124" spans="1:8" ht="25.5">
      <c r="A124" s="125" t="s">
        <v>258</v>
      </c>
      <c r="B124" s="125" t="s">
        <v>110</v>
      </c>
      <c r="C124" s="24">
        <v>0</v>
      </c>
      <c r="D124" s="126">
        <v>5700</v>
      </c>
      <c r="E124" s="24">
        <v>0</v>
      </c>
      <c r="F124" s="126">
        <v>5700</v>
      </c>
      <c r="G124" s="132">
        <v>0</v>
      </c>
      <c r="H124" s="132">
        <f t="shared" si="4"/>
        <v>100</v>
      </c>
    </row>
    <row r="125" spans="1:8" ht="25.5">
      <c r="A125" s="125" t="s">
        <v>259</v>
      </c>
      <c r="B125" s="125" t="s">
        <v>260</v>
      </c>
      <c r="C125" s="24">
        <v>19908</v>
      </c>
      <c r="D125" s="126">
        <v>19908</v>
      </c>
      <c r="E125" s="24">
        <v>0</v>
      </c>
      <c r="F125" s="126">
        <v>19908</v>
      </c>
      <c r="G125" s="132">
        <v>0</v>
      </c>
      <c r="H125" s="132">
        <f t="shared" si="4"/>
        <v>100</v>
      </c>
    </row>
    <row r="126" spans="1:8">
      <c r="A126" s="125" t="s">
        <v>198</v>
      </c>
      <c r="B126" s="125" t="s">
        <v>199</v>
      </c>
      <c r="C126" s="24">
        <v>19908</v>
      </c>
      <c r="D126" s="126">
        <v>19908</v>
      </c>
      <c r="E126" s="24">
        <v>0</v>
      </c>
      <c r="F126" s="126">
        <v>19908</v>
      </c>
      <c r="G126" s="132">
        <v>0</v>
      </c>
      <c r="H126" s="132">
        <f t="shared" si="4"/>
        <v>100</v>
      </c>
    </row>
    <row r="127" spans="1:8">
      <c r="A127" s="125" t="s">
        <v>208</v>
      </c>
      <c r="B127" s="125" t="s">
        <v>209</v>
      </c>
      <c r="C127" s="24">
        <v>19908</v>
      </c>
      <c r="D127" s="126">
        <v>19908</v>
      </c>
      <c r="E127" s="24">
        <v>0</v>
      </c>
      <c r="F127" s="126">
        <v>19908</v>
      </c>
      <c r="G127" s="132">
        <v>0</v>
      </c>
      <c r="H127" s="132">
        <f t="shared" si="4"/>
        <v>100</v>
      </c>
    </row>
    <row r="128" spans="1:8">
      <c r="A128" s="125" t="s">
        <v>185</v>
      </c>
      <c r="B128" s="125" t="s">
        <v>9</v>
      </c>
      <c r="C128" s="24">
        <v>19908</v>
      </c>
      <c r="D128" s="126">
        <v>19908</v>
      </c>
      <c r="E128" s="24">
        <v>0</v>
      </c>
      <c r="F128" s="126">
        <v>19908</v>
      </c>
      <c r="G128" s="132">
        <v>0</v>
      </c>
      <c r="H128" s="132">
        <f t="shared" si="4"/>
        <v>100</v>
      </c>
    </row>
    <row r="129" spans="1:8">
      <c r="A129" s="134" t="s">
        <v>223</v>
      </c>
      <c r="B129" s="134" t="s">
        <v>224</v>
      </c>
      <c r="C129" s="135">
        <v>19908</v>
      </c>
      <c r="D129" s="136">
        <v>19908</v>
      </c>
      <c r="E129" s="135">
        <v>0</v>
      </c>
      <c r="F129" s="136">
        <v>19908</v>
      </c>
      <c r="G129" s="137">
        <v>0</v>
      </c>
      <c r="H129" s="137">
        <f t="shared" si="4"/>
        <v>100</v>
      </c>
    </row>
    <row r="130" spans="1:8" ht="25.5">
      <c r="A130" s="115" t="s">
        <v>261</v>
      </c>
      <c r="B130" s="116" t="s">
        <v>127</v>
      </c>
      <c r="C130" s="124">
        <v>3150</v>
      </c>
      <c r="D130" s="117">
        <v>0</v>
      </c>
      <c r="E130" s="118">
        <v>0</v>
      </c>
      <c r="F130" s="117">
        <v>0</v>
      </c>
      <c r="G130" s="133">
        <f t="shared" ref="G130" si="5">F130/C130*100</f>
        <v>0</v>
      </c>
      <c r="H130" s="133">
        <v>0</v>
      </c>
    </row>
    <row r="131" spans="1:8" ht="25.5">
      <c r="A131" s="119" t="s">
        <v>262</v>
      </c>
      <c r="B131" s="119" t="s">
        <v>302</v>
      </c>
      <c r="C131" s="121">
        <v>3150</v>
      </c>
      <c r="D131" s="120">
        <v>0</v>
      </c>
      <c r="E131" s="121">
        <v>0</v>
      </c>
      <c r="F131" s="120">
        <v>0</v>
      </c>
      <c r="G131" s="122">
        <v>0</v>
      </c>
      <c r="H131" s="122">
        <v>0</v>
      </c>
    </row>
    <row r="132" spans="1:8">
      <c r="A132" s="125" t="s">
        <v>182</v>
      </c>
      <c r="B132" s="125" t="s">
        <v>183</v>
      </c>
      <c r="C132" s="24">
        <v>3150</v>
      </c>
      <c r="D132" s="126">
        <v>0</v>
      </c>
      <c r="E132" s="24">
        <v>0</v>
      </c>
      <c r="F132" s="126">
        <v>0</v>
      </c>
      <c r="G132" s="132">
        <v>0</v>
      </c>
      <c r="H132" s="132">
        <v>0</v>
      </c>
    </row>
    <row r="133" spans="1:8">
      <c r="A133" s="125" t="s">
        <v>184</v>
      </c>
      <c r="B133" s="125" t="s">
        <v>183</v>
      </c>
      <c r="C133" s="24">
        <v>3150</v>
      </c>
      <c r="D133" s="126">
        <v>0</v>
      </c>
      <c r="E133" s="24">
        <v>0</v>
      </c>
      <c r="F133" s="126">
        <v>0</v>
      </c>
      <c r="G133" s="132">
        <v>0</v>
      </c>
      <c r="H133" s="132">
        <v>0</v>
      </c>
    </row>
    <row r="134" spans="1:8">
      <c r="A134" s="155">
        <v>42</v>
      </c>
      <c r="B134" s="125" t="s">
        <v>5</v>
      </c>
      <c r="C134" s="24">
        <v>3150</v>
      </c>
      <c r="D134" s="126">
        <v>0</v>
      </c>
      <c r="E134" s="24">
        <v>0</v>
      </c>
      <c r="F134" s="126">
        <v>0</v>
      </c>
      <c r="G134" s="132">
        <v>0</v>
      </c>
      <c r="H134" s="132">
        <v>0</v>
      </c>
    </row>
    <row r="135" spans="1:8" ht="15.75" thickBot="1">
      <c r="A135" s="155">
        <v>4214</v>
      </c>
      <c r="B135" s="125" t="s">
        <v>101</v>
      </c>
      <c r="C135" s="24">
        <v>3150</v>
      </c>
      <c r="D135" s="126">
        <v>0</v>
      </c>
      <c r="E135" s="24">
        <v>0</v>
      </c>
      <c r="F135" s="126">
        <v>0</v>
      </c>
      <c r="G135" s="132">
        <v>0</v>
      </c>
      <c r="H135" s="132">
        <v>0</v>
      </c>
    </row>
    <row r="136" spans="1:8" ht="25.5">
      <c r="A136" s="145" t="s">
        <v>263</v>
      </c>
      <c r="B136" s="146" t="s">
        <v>128</v>
      </c>
      <c r="C136" s="147">
        <v>1405632.32</v>
      </c>
      <c r="D136" s="148">
        <v>1552745</v>
      </c>
      <c r="E136" s="147">
        <v>0</v>
      </c>
      <c r="F136" s="148">
        <v>1542028.57</v>
      </c>
      <c r="G136" s="149">
        <f t="shared" ref="G136:G187" si="6">F136/C136*100</f>
        <v>109.70355106803464</v>
      </c>
      <c r="H136" s="150">
        <f t="shared" si="4"/>
        <v>99.309839671034212</v>
      </c>
    </row>
    <row r="137" spans="1:8" ht="25.5">
      <c r="A137" s="127" t="s">
        <v>264</v>
      </c>
      <c r="B137" s="127" t="s">
        <v>265</v>
      </c>
      <c r="C137" s="128">
        <v>344096.28</v>
      </c>
      <c r="D137" s="129">
        <v>407000</v>
      </c>
      <c r="E137" s="128">
        <v>0</v>
      </c>
      <c r="F137" s="129">
        <v>452291.75</v>
      </c>
      <c r="G137" s="130">
        <f t="shared" si="6"/>
        <v>131.44337102394712</v>
      </c>
      <c r="H137" s="130">
        <f t="shared" si="4"/>
        <v>111.1281941031941</v>
      </c>
    </row>
    <row r="138" spans="1:8">
      <c r="A138" s="125" t="s">
        <v>182</v>
      </c>
      <c r="B138" s="125" t="s">
        <v>183</v>
      </c>
      <c r="C138" s="24">
        <v>115000</v>
      </c>
      <c r="D138" s="126">
        <v>117000</v>
      </c>
      <c r="E138" s="24">
        <v>0</v>
      </c>
      <c r="F138" s="126">
        <v>117000</v>
      </c>
      <c r="G138" s="132">
        <f t="shared" si="6"/>
        <v>101.7391304347826</v>
      </c>
      <c r="H138" s="132">
        <f t="shared" si="4"/>
        <v>100</v>
      </c>
    </row>
    <row r="139" spans="1:8">
      <c r="A139" s="125" t="s">
        <v>184</v>
      </c>
      <c r="B139" s="125" t="s">
        <v>183</v>
      </c>
      <c r="C139" s="24">
        <v>115000</v>
      </c>
      <c r="D139" s="126">
        <v>117000</v>
      </c>
      <c r="E139" s="24">
        <v>0</v>
      </c>
      <c r="F139" s="126">
        <v>117000</v>
      </c>
      <c r="G139" s="132">
        <f t="shared" si="6"/>
        <v>101.7391304347826</v>
      </c>
      <c r="H139" s="132">
        <f t="shared" si="4"/>
        <v>100</v>
      </c>
    </row>
    <row r="140" spans="1:8">
      <c r="A140" s="125" t="s">
        <v>189</v>
      </c>
      <c r="B140" s="125" t="s">
        <v>4</v>
      </c>
      <c r="C140" s="24">
        <v>115000</v>
      </c>
      <c r="D140" s="126">
        <v>117000</v>
      </c>
      <c r="E140" s="24">
        <v>0</v>
      </c>
      <c r="F140" s="126">
        <v>117000</v>
      </c>
      <c r="G140" s="132">
        <f t="shared" si="6"/>
        <v>101.7391304347826</v>
      </c>
      <c r="H140" s="132">
        <f t="shared" si="4"/>
        <v>100</v>
      </c>
    </row>
    <row r="141" spans="1:8">
      <c r="A141" s="125" t="s">
        <v>202</v>
      </c>
      <c r="B141" s="125" t="s">
        <v>17</v>
      </c>
      <c r="C141" s="24">
        <v>67600</v>
      </c>
      <c r="D141" s="126">
        <v>117000</v>
      </c>
      <c r="E141" s="24">
        <v>0</v>
      </c>
      <c r="F141" s="126">
        <v>117000</v>
      </c>
      <c r="G141" s="132">
        <f t="shared" si="6"/>
        <v>173.07692307692309</v>
      </c>
      <c r="H141" s="132">
        <f t="shared" si="4"/>
        <v>100</v>
      </c>
    </row>
    <row r="142" spans="1:8" ht="25.5">
      <c r="A142" s="125" t="s">
        <v>205</v>
      </c>
      <c r="B142" s="125" t="s">
        <v>131</v>
      </c>
      <c r="C142" s="24">
        <v>47400</v>
      </c>
      <c r="D142" s="126">
        <v>0</v>
      </c>
      <c r="E142" s="24">
        <v>0</v>
      </c>
      <c r="F142" s="126">
        <v>0</v>
      </c>
      <c r="G142" s="132">
        <f t="shared" si="6"/>
        <v>0</v>
      </c>
      <c r="H142" s="132">
        <v>0</v>
      </c>
    </row>
    <row r="143" spans="1:8">
      <c r="A143" s="125" t="s">
        <v>198</v>
      </c>
      <c r="B143" s="125" t="s">
        <v>199</v>
      </c>
      <c r="C143" s="24">
        <v>176930.28</v>
      </c>
      <c r="D143" s="126">
        <v>170000</v>
      </c>
      <c r="E143" s="24">
        <v>0</v>
      </c>
      <c r="F143" s="126">
        <f>F144</f>
        <v>215361.55</v>
      </c>
      <c r="G143" s="132">
        <f t="shared" si="6"/>
        <v>121.72113784028376</v>
      </c>
      <c r="H143" s="132">
        <f t="shared" si="4"/>
        <v>126.68326470588234</v>
      </c>
    </row>
    <row r="144" spans="1:8" ht="25.5">
      <c r="A144" s="125" t="s">
        <v>200</v>
      </c>
      <c r="B144" s="125" t="s">
        <v>201</v>
      </c>
      <c r="C144" s="24">
        <v>176930.28</v>
      </c>
      <c r="D144" s="126">
        <v>170000</v>
      </c>
      <c r="E144" s="24">
        <v>0</v>
      </c>
      <c r="F144" s="126">
        <v>215361.55</v>
      </c>
      <c r="G144" s="132">
        <f t="shared" si="6"/>
        <v>121.72113784028376</v>
      </c>
      <c r="H144" s="132">
        <f t="shared" si="4"/>
        <v>126.68326470588234</v>
      </c>
    </row>
    <row r="145" spans="1:8">
      <c r="A145" s="125" t="s">
        <v>189</v>
      </c>
      <c r="B145" s="125" t="s">
        <v>4</v>
      </c>
      <c r="C145" s="24">
        <v>89311.69</v>
      </c>
      <c r="D145" s="126">
        <v>98218</v>
      </c>
      <c r="E145" s="24">
        <v>0</v>
      </c>
      <c r="F145" s="126">
        <v>151635.5</v>
      </c>
      <c r="G145" s="132">
        <f t="shared" si="6"/>
        <v>169.78236555595353</v>
      </c>
      <c r="H145" s="132">
        <f t="shared" si="4"/>
        <v>154.38667046773503</v>
      </c>
    </row>
    <row r="146" spans="1:8">
      <c r="A146" s="125" t="s">
        <v>202</v>
      </c>
      <c r="B146" s="125" t="s">
        <v>17</v>
      </c>
      <c r="C146" s="24">
        <v>86911.31</v>
      </c>
      <c r="D146" s="126">
        <v>83000</v>
      </c>
      <c r="E146" s="24">
        <v>0</v>
      </c>
      <c r="F146" s="126">
        <v>108125.08</v>
      </c>
      <c r="G146" s="132">
        <f t="shared" si="6"/>
        <v>124.40852634714632</v>
      </c>
      <c r="H146" s="132">
        <f t="shared" si="4"/>
        <v>130.27118072289156</v>
      </c>
    </row>
    <row r="147" spans="1:8">
      <c r="A147" s="125" t="s">
        <v>203</v>
      </c>
      <c r="B147" s="125" t="s">
        <v>60</v>
      </c>
      <c r="C147" s="24">
        <v>1580.94</v>
      </c>
      <c r="D147" s="126">
        <v>3000</v>
      </c>
      <c r="E147" s="24">
        <v>0</v>
      </c>
      <c r="F147" s="126">
        <v>2363.0100000000002</v>
      </c>
      <c r="G147" s="132">
        <f t="shared" si="6"/>
        <v>149.46867053778132</v>
      </c>
      <c r="H147" s="132">
        <f t="shared" si="4"/>
        <v>78.76700000000001</v>
      </c>
    </row>
    <row r="148" spans="1:8">
      <c r="A148" s="125" t="s">
        <v>204</v>
      </c>
      <c r="B148" s="125" t="s">
        <v>61</v>
      </c>
      <c r="C148" s="24">
        <v>3251.51</v>
      </c>
      <c r="D148" s="126">
        <v>0</v>
      </c>
      <c r="E148" s="24">
        <v>0</v>
      </c>
      <c r="F148" s="126">
        <v>0</v>
      </c>
      <c r="G148" s="132">
        <f t="shared" si="6"/>
        <v>0</v>
      </c>
      <c r="H148" s="132">
        <v>0</v>
      </c>
    </row>
    <row r="149" spans="1:8">
      <c r="A149" s="125" t="s">
        <v>190</v>
      </c>
      <c r="B149" s="125" t="s">
        <v>62</v>
      </c>
      <c r="C149" s="24">
        <v>2303.6</v>
      </c>
      <c r="D149" s="126">
        <v>0</v>
      </c>
      <c r="E149" s="24">
        <v>0</v>
      </c>
      <c r="F149" s="126">
        <v>0</v>
      </c>
      <c r="G149" s="132">
        <f t="shared" si="6"/>
        <v>0</v>
      </c>
      <c r="H149" s="132">
        <v>0</v>
      </c>
    </row>
    <row r="150" spans="1:8" ht="25.5">
      <c r="A150" s="125" t="s">
        <v>205</v>
      </c>
      <c r="B150" s="125" t="s">
        <v>131</v>
      </c>
      <c r="C150" s="24">
        <v>96.78</v>
      </c>
      <c r="D150" s="126">
        <v>12218</v>
      </c>
      <c r="E150" s="24">
        <v>0</v>
      </c>
      <c r="F150" s="126">
        <v>41147.410000000003</v>
      </c>
      <c r="G150" s="132">
        <f t="shared" si="6"/>
        <v>42516.439346972518</v>
      </c>
      <c r="H150" s="132">
        <f t="shared" si="4"/>
        <v>336.77696840726799</v>
      </c>
    </row>
    <row r="151" spans="1:8">
      <c r="A151" s="125" t="s">
        <v>185</v>
      </c>
      <c r="B151" s="125" t="s">
        <v>9</v>
      </c>
      <c r="C151" s="24">
        <v>81900.56</v>
      </c>
      <c r="D151" s="126">
        <v>71782</v>
      </c>
      <c r="E151" s="24">
        <v>0</v>
      </c>
      <c r="F151" s="126">
        <v>62857.3</v>
      </c>
      <c r="G151" s="132">
        <f t="shared" si="6"/>
        <v>76.748315274034766</v>
      </c>
      <c r="H151" s="132">
        <f t="shared" si="4"/>
        <v>87.566938786882503</v>
      </c>
    </row>
    <row r="152" spans="1:8" ht="25.5">
      <c r="A152" s="125" t="s">
        <v>213</v>
      </c>
      <c r="B152" s="125" t="s">
        <v>66</v>
      </c>
      <c r="C152" s="24">
        <v>3867.99</v>
      </c>
      <c r="D152" s="126">
        <v>6400</v>
      </c>
      <c r="E152" s="24">
        <v>0</v>
      </c>
      <c r="F152" s="126">
        <v>5653.79</v>
      </c>
      <c r="G152" s="132">
        <f t="shared" si="6"/>
        <v>146.16868192523768</v>
      </c>
      <c r="H152" s="132">
        <f t="shared" si="4"/>
        <v>88.340468749999999</v>
      </c>
    </row>
    <row r="153" spans="1:8">
      <c r="A153" s="125" t="s">
        <v>214</v>
      </c>
      <c r="B153" s="125" t="s">
        <v>70</v>
      </c>
      <c r="C153" s="24">
        <v>6279.59</v>
      </c>
      <c r="D153" s="126">
        <v>7000</v>
      </c>
      <c r="E153" s="24">
        <v>0</v>
      </c>
      <c r="F153" s="126">
        <v>7655.82</v>
      </c>
      <c r="G153" s="132">
        <f t="shared" si="6"/>
        <v>121.91592126237541</v>
      </c>
      <c r="H153" s="132">
        <f t="shared" si="4"/>
        <v>109.36885714285714</v>
      </c>
    </row>
    <row r="154" spans="1:8">
      <c r="A154" s="125" t="s">
        <v>215</v>
      </c>
      <c r="B154" s="125" t="s">
        <v>71</v>
      </c>
      <c r="C154" s="24">
        <v>6708.21</v>
      </c>
      <c r="D154" s="126">
        <v>6500</v>
      </c>
      <c r="E154" s="24">
        <v>0</v>
      </c>
      <c r="F154" s="126">
        <v>6743.17</v>
      </c>
      <c r="G154" s="132">
        <f t="shared" si="6"/>
        <v>100.52115243857899</v>
      </c>
      <c r="H154" s="132">
        <f t="shared" si="4"/>
        <v>103.74107692307692</v>
      </c>
    </row>
    <row r="155" spans="1:8">
      <c r="A155" s="125" t="s">
        <v>216</v>
      </c>
      <c r="B155" s="125" t="s">
        <v>72</v>
      </c>
      <c r="C155" s="24">
        <v>18617.740000000002</v>
      </c>
      <c r="D155" s="126">
        <v>12000</v>
      </c>
      <c r="E155" s="24">
        <v>0</v>
      </c>
      <c r="F155" s="126">
        <v>1051.1300000000001</v>
      </c>
      <c r="G155" s="132">
        <f t="shared" si="6"/>
        <v>5.6458517521460712</v>
      </c>
      <c r="H155" s="132">
        <f t="shared" si="4"/>
        <v>8.7594166666666684</v>
      </c>
    </row>
    <row r="156" spans="1:8" ht="25.5">
      <c r="A156" s="125" t="s">
        <v>217</v>
      </c>
      <c r="B156" s="125" t="s">
        <v>73</v>
      </c>
      <c r="C156" s="24">
        <v>1531</v>
      </c>
      <c r="D156" s="126">
        <v>535</v>
      </c>
      <c r="E156" s="24">
        <v>0</v>
      </c>
      <c r="F156" s="126">
        <v>517.79999999999995</v>
      </c>
      <c r="G156" s="132">
        <f t="shared" si="6"/>
        <v>33.821032005225341</v>
      </c>
      <c r="H156" s="132">
        <f t="shared" si="4"/>
        <v>96.785046728971963</v>
      </c>
    </row>
    <row r="157" spans="1:8">
      <c r="A157" s="125" t="s">
        <v>218</v>
      </c>
      <c r="B157" s="125" t="s">
        <v>219</v>
      </c>
      <c r="C157" s="24">
        <v>530.79</v>
      </c>
      <c r="D157" s="126">
        <v>60</v>
      </c>
      <c r="E157" s="24">
        <v>0</v>
      </c>
      <c r="F157" s="126">
        <v>67.94</v>
      </c>
      <c r="G157" s="132">
        <f t="shared" si="6"/>
        <v>12.799788993764013</v>
      </c>
      <c r="H157" s="132">
        <f t="shared" si="4"/>
        <v>113.23333333333332</v>
      </c>
    </row>
    <row r="158" spans="1:8">
      <c r="A158" s="125" t="s">
        <v>220</v>
      </c>
      <c r="B158" s="125" t="s">
        <v>130</v>
      </c>
      <c r="C158" s="24">
        <v>0</v>
      </c>
      <c r="D158" s="126">
        <v>94</v>
      </c>
      <c r="E158" s="24">
        <v>0</v>
      </c>
      <c r="F158" s="126">
        <v>54.88</v>
      </c>
      <c r="G158" s="132">
        <v>0</v>
      </c>
      <c r="H158" s="132">
        <f t="shared" si="4"/>
        <v>58.382978723404257</v>
      </c>
    </row>
    <row r="159" spans="1:8">
      <c r="A159" s="125" t="s">
        <v>221</v>
      </c>
      <c r="B159" s="125" t="s">
        <v>222</v>
      </c>
      <c r="C159" s="24">
        <v>1760.66</v>
      </c>
      <c r="D159" s="126">
        <v>2073</v>
      </c>
      <c r="E159" s="24">
        <v>0</v>
      </c>
      <c r="F159" s="126">
        <v>1871.12</v>
      </c>
      <c r="G159" s="132">
        <f t="shared" si="6"/>
        <v>106.27378369475082</v>
      </c>
      <c r="H159" s="132">
        <f t="shared" si="4"/>
        <v>90.261456825856243</v>
      </c>
    </row>
    <row r="160" spans="1:8">
      <c r="A160" s="125" t="s">
        <v>223</v>
      </c>
      <c r="B160" s="125" t="s">
        <v>224</v>
      </c>
      <c r="C160" s="24">
        <v>7519.23</v>
      </c>
      <c r="D160" s="126">
        <v>13000</v>
      </c>
      <c r="E160" s="24">
        <v>0</v>
      </c>
      <c r="F160" s="126">
        <v>13266.01</v>
      </c>
      <c r="G160" s="132">
        <f t="shared" si="6"/>
        <v>176.42777252458032</v>
      </c>
      <c r="H160" s="132">
        <f t="shared" si="4"/>
        <v>102.04623076923076</v>
      </c>
    </row>
    <row r="161" spans="1:8">
      <c r="A161" s="125" t="s">
        <v>225</v>
      </c>
      <c r="B161" s="125" t="s">
        <v>79</v>
      </c>
      <c r="C161" s="24">
        <v>34</v>
      </c>
      <c r="D161" s="126">
        <v>400</v>
      </c>
      <c r="E161" s="24">
        <v>0</v>
      </c>
      <c r="F161" s="126">
        <v>565.29999999999995</v>
      </c>
      <c r="G161" s="132">
        <f t="shared" si="6"/>
        <v>1662.6470588235293</v>
      </c>
      <c r="H161" s="132">
        <f t="shared" si="4"/>
        <v>141.32499999999999</v>
      </c>
    </row>
    <row r="162" spans="1:8">
      <c r="A162" s="125" t="s">
        <v>226</v>
      </c>
      <c r="B162" s="125" t="s">
        <v>80</v>
      </c>
      <c r="C162" s="24">
        <v>16710.439999999999</v>
      </c>
      <c r="D162" s="126">
        <v>12800</v>
      </c>
      <c r="E162" s="24">
        <v>0</v>
      </c>
      <c r="F162" s="126">
        <v>10615.2</v>
      </c>
      <c r="G162" s="132">
        <f t="shared" si="6"/>
        <v>63.524359621889083</v>
      </c>
      <c r="H162" s="132">
        <f t="shared" si="4"/>
        <v>82.931250000000006</v>
      </c>
    </row>
    <row r="163" spans="1:8">
      <c r="A163" s="125" t="s">
        <v>227</v>
      </c>
      <c r="B163" s="125" t="s">
        <v>81</v>
      </c>
      <c r="C163" s="24">
        <v>148.88</v>
      </c>
      <c r="D163" s="126">
        <v>150</v>
      </c>
      <c r="E163" s="24">
        <v>0</v>
      </c>
      <c r="F163" s="126">
        <v>134.09</v>
      </c>
      <c r="G163" s="132">
        <f t="shared" si="6"/>
        <v>90.065824825362711</v>
      </c>
      <c r="H163" s="132">
        <f t="shared" si="4"/>
        <v>89.393333333333331</v>
      </c>
    </row>
    <row r="164" spans="1:8">
      <c r="A164" s="125" t="s">
        <v>228</v>
      </c>
      <c r="B164" s="125" t="s">
        <v>82</v>
      </c>
      <c r="C164" s="24">
        <v>1294.5899999999999</v>
      </c>
      <c r="D164" s="126">
        <v>600</v>
      </c>
      <c r="E164" s="24">
        <v>0</v>
      </c>
      <c r="F164" s="126">
        <v>1047.07</v>
      </c>
      <c r="G164" s="132">
        <f t="shared" si="6"/>
        <v>80.880433187341154</v>
      </c>
      <c r="H164" s="132">
        <f t="shared" si="4"/>
        <v>174.51166666666666</v>
      </c>
    </row>
    <row r="165" spans="1:8">
      <c r="A165" s="125" t="s">
        <v>231</v>
      </c>
      <c r="B165" s="125" t="s">
        <v>85</v>
      </c>
      <c r="C165" s="24">
        <v>15844.09</v>
      </c>
      <c r="D165" s="126">
        <v>9600</v>
      </c>
      <c r="E165" s="24">
        <v>0</v>
      </c>
      <c r="F165" s="126">
        <v>13136.25</v>
      </c>
      <c r="G165" s="132">
        <f t="shared" si="6"/>
        <v>82.909463402442171</v>
      </c>
      <c r="H165" s="132">
        <f t="shared" si="4"/>
        <v>136.8359375</v>
      </c>
    </row>
    <row r="166" spans="1:8">
      <c r="A166" s="125" t="s">
        <v>235</v>
      </c>
      <c r="B166" s="125" t="s">
        <v>89</v>
      </c>
      <c r="C166" s="24">
        <v>1048.8800000000001</v>
      </c>
      <c r="D166" s="126">
        <v>570</v>
      </c>
      <c r="E166" s="24">
        <v>0</v>
      </c>
      <c r="F166" s="126">
        <v>548.59</v>
      </c>
      <c r="G166" s="132">
        <f t="shared" si="6"/>
        <v>52.302455953016548</v>
      </c>
      <c r="H166" s="132">
        <f t="shared" si="4"/>
        <v>96.243859649122811</v>
      </c>
    </row>
    <row r="167" spans="1:8">
      <c r="A167" s="125" t="s">
        <v>237</v>
      </c>
      <c r="B167" s="125" t="s">
        <v>87</v>
      </c>
      <c r="C167" s="24">
        <v>4.47</v>
      </c>
      <c r="D167" s="126">
        <v>0</v>
      </c>
      <c r="E167" s="24">
        <v>0</v>
      </c>
      <c r="F167" s="126">
        <v>0.04</v>
      </c>
      <c r="G167" s="132">
        <f t="shared" si="6"/>
        <v>0.8948545861297541</v>
      </c>
      <c r="H167" s="132">
        <v>0</v>
      </c>
    </row>
    <row r="168" spans="1:8" ht="25.5">
      <c r="A168" s="125" t="s">
        <v>241</v>
      </c>
      <c r="B168" s="125" t="s">
        <v>96</v>
      </c>
      <c r="C168" s="24">
        <v>663.6</v>
      </c>
      <c r="D168" s="126">
        <v>0</v>
      </c>
      <c r="E168" s="24">
        <v>0</v>
      </c>
      <c r="F168" s="126">
        <v>797.85</v>
      </c>
      <c r="G168" s="132">
        <f t="shared" si="6"/>
        <v>120.23056057866184</v>
      </c>
      <c r="H168" s="132">
        <v>0</v>
      </c>
    </row>
    <row r="169" spans="1:8">
      <c r="A169" s="125" t="s">
        <v>242</v>
      </c>
      <c r="B169" s="125" t="s">
        <v>98</v>
      </c>
      <c r="C169" s="24">
        <v>663.6</v>
      </c>
      <c r="D169" s="126">
        <v>0</v>
      </c>
      <c r="E169" s="24">
        <v>0</v>
      </c>
      <c r="F169" s="126">
        <v>797.85</v>
      </c>
      <c r="G169" s="132">
        <f t="shared" si="6"/>
        <v>120.23056057866184</v>
      </c>
      <c r="H169" s="132">
        <v>0</v>
      </c>
    </row>
    <row r="170" spans="1:8" ht="25.5">
      <c r="A170" s="125" t="s">
        <v>248</v>
      </c>
      <c r="B170" s="125" t="s">
        <v>99</v>
      </c>
      <c r="C170" s="24">
        <v>5054.43</v>
      </c>
      <c r="D170" s="126">
        <v>0</v>
      </c>
      <c r="E170" s="24">
        <v>0</v>
      </c>
      <c r="F170" s="126">
        <v>1.1000000000000001</v>
      </c>
      <c r="G170" s="132">
        <f t="shared" si="6"/>
        <v>2.1763087034541977E-2</v>
      </c>
      <c r="H170" s="132">
        <v>0</v>
      </c>
    </row>
    <row r="171" spans="1:8">
      <c r="A171" s="125" t="s">
        <v>249</v>
      </c>
      <c r="B171" s="125" t="s">
        <v>103</v>
      </c>
      <c r="C171" s="24">
        <v>498.68</v>
      </c>
      <c r="D171" s="126">
        <v>0</v>
      </c>
      <c r="E171" s="24">
        <v>0</v>
      </c>
      <c r="F171" s="126">
        <v>1.1000000000000001</v>
      </c>
      <c r="G171" s="132">
        <f t="shared" si="6"/>
        <v>0.22058233737065858</v>
      </c>
      <c r="H171" s="132">
        <v>0</v>
      </c>
    </row>
    <row r="172" spans="1:8">
      <c r="A172" s="155">
        <v>4224</v>
      </c>
      <c r="B172" s="125" t="s">
        <v>104</v>
      </c>
      <c r="C172" s="24">
        <v>450</v>
      </c>
      <c r="D172" s="126">
        <v>0</v>
      </c>
      <c r="E172" s="24">
        <v>0</v>
      </c>
      <c r="F172" s="126">
        <v>0</v>
      </c>
      <c r="G172" s="132">
        <f t="shared" si="6"/>
        <v>0</v>
      </c>
      <c r="H172" s="132">
        <v>0</v>
      </c>
    </row>
    <row r="173" spans="1:8">
      <c r="A173" s="155">
        <v>4227</v>
      </c>
      <c r="B173" s="125" t="s">
        <v>303</v>
      </c>
      <c r="C173" s="24">
        <v>4085.75</v>
      </c>
      <c r="D173" s="126">
        <v>0</v>
      </c>
      <c r="E173" s="24">
        <v>0</v>
      </c>
      <c r="F173" s="126">
        <v>0</v>
      </c>
      <c r="G173" s="132">
        <f t="shared" si="6"/>
        <v>0</v>
      </c>
      <c r="H173" s="132">
        <v>0</v>
      </c>
    </row>
    <row r="174" spans="1:8">
      <c r="A174" s="155">
        <v>4262</v>
      </c>
      <c r="B174" s="125" t="s">
        <v>108</v>
      </c>
      <c r="C174" s="24">
        <v>20</v>
      </c>
      <c r="D174" s="126">
        <v>0</v>
      </c>
      <c r="E174" s="24">
        <v>0</v>
      </c>
      <c r="F174" s="126">
        <v>0</v>
      </c>
      <c r="G174" s="132">
        <f t="shared" si="6"/>
        <v>0</v>
      </c>
      <c r="H174" s="132">
        <v>0</v>
      </c>
    </row>
    <row r="175" spans="1:8">
      <c r="A175" s="125" t="s">
        <v>243</v>
      </c>
      <c r="B175" s="125" t="s">
        <v>244</v>
      </c>
      <c r="C175" s="24">
        <v>52166</v>
      </c>
      <c r="D175" s="126">
        <v>120000</v>
      </c>
      <c r="E175" s="24">
        <v>0</v>
      </c>
      <c r="F175" s="126">
        <v>120000</v>
      </c>
      <c r="G175" s="132">
        <f t="shared" si="6"/>
        <v>230.03488862477477</v>
      </c>
      <c r="H175" s="132">
        <f t="shared" ref="H175:H178" si="7">F175/D175*100</f>
        <v>100</v>
      </c>
    </row>
    <row r="176" spans="1:8" ht="25.5">
      <c r="A176" s="125" t="s">
        <v>266</v>
      </c>
      <c r="B176" s="125" t="s">
        <v>267</v>
      </c>
      <c r="C176" s="24">
        <v>52166</v>
      </c>
      <c r="D176" s="126">
        <v>120000</v>
      </c>
      <c r="E176" s="24">
        <v>0</v>
      </c>
      <c r="F176" s="126">
        <v>120000</v>
      </c>
      <c r="G176" s="132">
        <f t="shared" si="6"/>
        <v>230.03488862477477</v>
      </c>
      <c r="H176" s="132">
        <f t="shared" si="7"/>
        <v>100</v>
      </c>
    </row>
    <row r="177" spans="1:8">
      <c r="A177" s="125" t="s">
        <v>189</v>
      </c>
      <c r="B177" s="125" t="s">
        <v>4</v>
      </c>
      <c r="C177" s="24">
        <v>52166</v>
      </c>
      <c r="D177" s="126">
        <v>120000</v>
      </c>
      <c r="E177" s="24">
        <v>0</v>
      </c>
      <c r="F177" s="126">
        <v>120000</v>
      </c>
      <c r="G177" s="132">
        <f t="shared" si="6"/>
        <v>230.03488862477477</v>
      </c>
      <c r="H177" s="132">
        <f t="shared" si="7"/>
        <v>100</v>
      </c>
    </row>
    <row r="178" spans="1:8">
      <c r="A178" s="125" t="s">
        <v>202</v>
      </c>
      <c r="B178" s="125" t="s">
        <v>17</v>
      </c>
      <c r="C178" s="24">
        <v>47640.39</v>
      </c>
      <c r="D178" s="126">
        <v>120000</v>
      </c>
      <c r="E178" s="24">
        <v>0</v>
      </c>
      <c r="F178" s="126">
        <v>105044.81</v>
      </c>
      <c r="G178" s="132">
        <f t="shared" si="6"/>
        <v>220.49527722170203</v>
      </c>
      <c r="H178" s="132">
        <f t="shared" si="7"/>
        <v>87.537341666666663</v>
      </c>
    </row>
    <row r="179" spans="1:8">
      <c r="A179" s="125" t="s">
        <v>203</v>
      </c>
      <c r="B179" s="125" t="s">
        <v>60</v>
      </c>
      <c r="C179" s="24">
        <v>959.2</v>
      </c>
      <c r="D179" s="126">
        <v>0</v>
      </c>
      <c r="E179" s="24">
        <v>0</v>
      </c>
      <c r="F179" s="126">
        <v>1074.01</v>
      </c>
      <c r="G179" s="132">
        <f t="shared" si="6"/>
        <v>111.96934945788155</v>
      </c>
      <c r="H179" s="132">
        <v>0</v>
      </c>
    </row>
    <row r="180" spans="1:8" ht="25.5">
      <c r="A180" s="125" t="s">
        <v>205</v>
      </c>
      <c r="B180" s="125" t="s">
        <v>131</v>
      </c>
      <c r="C180" s="24">
        <v>3556.41</v>
      </c>
      <c r="D180" s="126">
        <v>0</v>
      </c>
      <c r="E180" s="24">
        <v>0</v>
      </c>
      <c r="F180" s="126">
        <v>13881.18</v>
      </c>
      <c r="G180" s="132">
        <f t="shared" si="6"/>
        <v>390.3143900731356</v>
      </c>
      <c r="H180" s="132">
        <v>0</v>
      </c>
    </row>
    <row r="181" spans="1:8" ht="25.5">
      <c r="A181" s="127" t="s">
        <v>268</v>
      </c>
      <c r="B181" s="127" t="s">
        <v>269</v>
      </c>
      <c r="C181" s="128">
        <v>3300</v>
      </c>
      <c r="D181" s="129">
        <v>2800</v>
      </c>
      <c r="E181" s="128">
        <v>0</v>
      </c>
      <c r="F181" s="129">
        <v>2785</v>
      </c>
      <c r="G181" s="130">
        <f t="shared" si="6"/>
        <v>84.393939393939405</v>
      </c>
      <c r="H181" s="130">
        <v>0</v>
      </c>
    </row>
    <row r="182" spans="1:8">
      <c r="A182" s="125" t="s">
        <v>182</v>
      </c>
      <c r="B182" s="125" t="s">
        <v>183</v>
      </c>
      <c r="C182" s="24">
        <v>3300</v>
      </c>
      <c r="D182" s="126">
        <v>2800</v>
      </c>
      <c r="E182" s="24">
        <v>0</v>
      </c>
      <c r="F182" s="126">
        <v>2785</v>
      </c>
      <c r="G182" s="132">
        <f t="shared" si="6"/>
        <v>84.393939393939405</v>
      </c>
      <c r="H182" s="132">
        <v>0</v>
      </c>
    </row>
    <row r="183" spans="1:8">
      <c r="A183" s="125" t="s">
        <v>184</v>
      </c>
      <c r="B183" s="125" t="s">
        <v>183</v>
      </c>
      <c r="C183" s="24">
        <v>3300</v>
      </c>
      <c r="D183" s="126">
        <v>2800</v>
      </c>
      <c r="E183" s="24">
        <v>0</v>
      </c>
      <c r="F183" s="126">
        <v>2785</v>
      </c>
      <c r="G183" s="132">
        <f t="shared" si="6"/>
        <v>84.393939393939405</v>
      </c>
      <c r="H183" s="132">
        <v>0</v>
      </c>
    </row>
    <row r="184" spans="1:8">
      <c r="A184" s="125" t="s">
        <v>189</v>
      </c>
      <c r="B184" s="125" t="s">
        <v>4</v>
      </c>
      <c r="C184" s="24">
        <v>3165</v>
      </c>
      <c r="D184" s="126">
        <v>2650</v>
      </c>
      <c r="E184" s="24">
        <v>0</v>
      </c>
      <c r="F184" s="126">
        <v>2650</v>
      </c>
      <c r="G184" s="132">
        <f t="shared" si="6"/>
        <v>83.728278041074248</v>
      </c>
      <c r="H184" s="132">
        <v>0</v>
      </c>
    </row>
    <row r="185" spans="1:8">
      <c r="A185" s="125" t="s">
        <v>203</v>
      </c>
      <c r="B185" s="125" t="s">
        <v>60</v>
      </c>
      <c r="C185" s="24">
        <v>3165</v>
      </c>
      <c r="D185" s="126">
        <v>2650</v>
      </c>
      <c r="E185" s="24">
        <v>0</v>
      </c>
      <c r="F185" s="126">
        <v>2650</v>
      </c>
      <c r="G185" s="132">
        <f t="shared" si="6"/>
        <v>83.728278041074248</v>
      </c>
      <c r="H185" s="132">
        <v>0</v>
      </c>
    </row>
    <row r="186" spans="1:8">
      <c r="A186" s="125" t="s">
        <v>185</v>
      </c>
      <c r="B186" s="125" t="s">
        <v>9</v>
      </c>
      <c r="C186" s="24">
        <v>135</v>
      </c>
      <c r="D186" s="126">
        <v>150</v>
      </c>
      <c r="E186" s="24">
        <v>0</v>
      </c>
      <c r="F186" s="126">
        <v>135</v>
      </c>
      <c r="G186" s="132">
        <f t="shared" si="6"/>
        <v>100</v>
      </c>
      <c r="H186" s="132">
        <v>0</v>
      </c>
    </row>
    <row r="187" spans="1:8">
      <c r="A187" s="125" t="s">
        <v>237</v>
      </c>
      <c r="B187" s="125" t="s">
        <v>87</v>
      </c>
      <c r="C187" s="24">
        <v>135</v>
      </c>
      <c r="D187" s="126">
        <v>150</v>
      </c>
      <c r="E187" s="24">
        <v>0</v>
      </c>
      <c r="F187" s="126">
        <v>135</v>
      </c>
      <c r="G187" s="132">
        <f t="shared" si="6"/>
        <v>100</v>
      </c>
      <c r="H187" s="132">
        <v>0</v>
      </c>
    </row>
    <row r="188" spans="1:8" ht="25.5">
      <c r="A188" s="127" t="s">
        <v>270</v>
      </c>
      <c r="B188" s="127" t="s">
        <v>271</v>
      </c>
      <c r="C188" s="128">
        <v>91777.85</v>
      </c>
      <c r="D188" s="129">
        <v>0</v>
      </c>
      <c r="E188" s="128">
        <v>0</v>
      </c>
      <c r="F188" s="129">
        <v>0</v>
      </c>
      <c r="G188" s="130">
        <v>0</v>
      </c>
      <c r="H188" s="27">
        <v>0</v>
      </c>
    </row>
    <row r="189" spans="1:8">
      <c r="A189" s="125" t="s">
        <v>198</v>
      </c>
      <c r="B189" s="125" t="s">
        <v>199</v>
      </c>
      <c r="C189" s="24">
        <v>58777.85</v>
      </c>
      <c r="D189" s="126">
        <v>0</v>
      </c>
      <c r="E189" s="24">
        <v>0</v>
      </c>
      <c r="F189" s="126">
        <v>0</v>
      </c>
      <c r="G189" s="132">
        <v>0</v>
      </c>
      <c r="H189" s="24">
        <v>0</v>
      </c>
    </row>
    <row r="190" spans="1:8" ht="25.5">
      <c r="A190" s="125" t="s">
        <v>200</v>
      </c>
      <c r="B190" s="125" t="s">
        <v>201</v>
      </c>
      <c r="C190" s="24">
        <v>58777.85</v>
      </c>
      <c r="D190" s="126">
        <v>0</v>
      </c>
      <c r="E190" s="24">
        <v>0</v>
      </c>
      <c r="F190" s="126">
        <v>0</v>
      </c>
      <c r="G190" s="132">
        <v>0</v>
      </c>
      <c r="H190" s="24">
        <v>0</v>
      </c>
    </row>
    <row r="191" spans="1:8">
      <c r="A191" s="125" t="s">
        <v>189</v>
      </c>
      <c r="B191" s="125" t="s">
        <v>4</v>
      </c>
      <c r="C191" s="24">
        <v>40985.730000000003</v>
      </c>
      <c r="D191" s="126">
        <v>0</v>
      </c>
      <c r="E191" s="24">
        <v>0</v>
      </c>
      <c r="F191" s="126">
        <v>0</v>
      </c>
      <c r="G191" s="132">
        <v>0</v>
      </c>
      <c r="H191" s="24">
        <v>0</v>
      </c>
    </row>
    <row r="192" spans="1:8">
      <c r="A192" s="125" t="s">
        <v>202</v>
      </c>
      <c r="B192" s="125" t="s">
        <v>17</v>
      </c>
      <c r="C192" s="24">
        <v>28945.38</v>
      </c>
      <c r="D192" s="126">
        <v>0</v>
      </c>
      <c r="E192" s="24">
        <v>0</v>
      </c>
      <c r="F192" s="126">
        <v>0</v>
      </c>
      <c r="G192" s="132">
        <v>0</v>
      </c>
      <c r="H192" s="24">
        <v>0</v>
      </c>
    </row>
    <row r="193" spans="1:8">
      <c r="A193" s="125" t="s">
        <v>204</v>
      </c>
      <c r="B193" s="125" t="s">
        <v>61</v>
      </c>
      <c r="C193" s="24">
        <v>3374.82</v>
      </c>
      <c r="D193" s="126">
        <v>0</v>
      </c>
      <c r="E193" s="24">
        <v>0</v>
      </c>
      <c r="F193" s="126">
        <v>0</v>
      </c>
      <c r="G193" s="132">
        <v>0</v>
      </c>
      <c r="H193" s="24">
        <v>0</v>
      </c>
    </row>
    <row r="194" spans="1:8">
      <c r="A194" s="125" t="s">
        <v>190</v>
      </c>
      <c r="B194" s="125" t="s">
        <v>62</v>
      </c>
      <c r="C194" s="24">
        <v>100</v>
      </c>
      <c r="D194" s="126">
        <v>0</v>
      </c>
      <c r="E194" s="24">
        <v>0</v>
      </c>
      <c r="F194" s="126">
        <v>0</v>
      </c>
      <c r="G194" s="132">
        <v>0</v>
      </c>
      <c r="H194" s="24">
        <v>0</v>
      </c>
    </row>
    <row r="195" spans="1:8" ht="25.5">
      <c r="A195" s="125" t="s">
        <v>205</v>
      </c>
      <c r="B195" s="125" t="s">
        <v>131</v>
      </c>
      <c r="C195" s="24">
        <v>8565.5300000000007</v>
      </c>
      <c r="D195" s="126">
        <v>0</v>
      </c>
      <c r="E195" s="24">
        <v>0</v>
      </c>
      <c r="F195" s="126">
        <v>0</v>
      </c>
      <c r="G195" s="132">
        <v>0</v>
      </c>
      <c r="H195" s="24">
        <v>0</v>
      </c>
    </row>
    <row r="196" spans="1:8">
      <c r="A196" s="125" t="s">
        <v>185</v>
      </c>
      <c r="B196" s="125" t="s">
        <v>9</v>
      </c>
      <c r="C196" s="24">
        <v>17792.12</v>
      </c>
      <c r="D196" s="126">
        <v>0</v>
      </c>
      <c r="E196" s="24">
        <v>0</v>
      </c>
      <c r="F196" s="126">
        <v>0</v>
      </c>
      <c r="G196" s="132">
        <v>0</v>
      </c>
      <c r="H196" s="24">
        <v>0</v>
      </c>
    </row>
    <row r="197" spans="1:8" ht="25.5">
      <c r="A197" s="125" t="s">
        <v>213</v>
      </c>
      <c r="B197" s="125" t="s">
        <v>66</v>
      </c>
      <c r="C197" s="24">
        <v>618.35</v>
      </c>
      <c r="D197" s="126">
        <v>0</v>
      </c>
      <c r="E197" s="24">
        <v>0</v>
      </c>
      <c r="F197" s="126">
        <v>0</v>
      </c>
      <c r="G197" s="132">
        <v>0</v>
      </c>
      <c r="H197" s="24">
        <v>0</v>
      </c>
    </row>
    <row r="198" spans="1:8">
      <c r="A198" s="125" t="s">
        <v>214</v>
      </c>
      <c r="B198" s="125" t="s">
        <v>70</v>
      </c>
      <c r="C198" s="24">
        <v>2632.87</v>
      </c>
      <c r="D198" s="126">
        <v>0</v>
      </c>
      <c r="E198" s="24">
        <v>0</v>
      </c>
      <c r="F198" s="126">
        <v>0</v>
      </c>
      <c r="G198" s="132">
        <v>0</v>
      </c>
      <c r="H198" s="24">
        <v>0</v>
      </c>
    </row>
    <row r="199" spans="1:8">
      <c r="A199" s="125" t="s">
        <v>215</v>
      </c>
      <c r="B199" s="125" t="s">
        <v>71</v>
      </c>
      <c r="C199" s="24">
        <v>3156.02</v>
      </c>
      <c r="D199" s="126">
        <v>0</v>
      </c>
      <c r="E199" s="24">
        <v>0</v>
      </c>
      <c r="F199" s="126">
        <v>0</v>
      </c>
      <c r="G199" s="132">
        <v>0</v>
      </c>
      <c r="H199" s="24">
        <v>0</v>
      </c>
    </row>
    <row r="200" spans="1:8">
      <c r="A200" s="125" t="s">
        <v>216</v>
      </c>
      <c r="B200" s="125" t="s">
        <v>72</v>
      </c>
      <c r="C200" s="24">
        <v>89.9</v>
      </c>
      <c r="D200" s="126">
        <v>0</v>
      </c>
      <c r="E200" s="24">
        <v>0</v>
      </c>
      <c r="F200" s="126">
        <v>0</v>
      </c>
      <c r="G200" s="132">
        <v>0</v>
      </c>
      <c r="H200" s="24">
        <v>0</v>
      </c>
    </row>
    <row r="201" spans="1:8">
      <c r="A201" s="125" t="s">
        <v>221</v>
      </c>
      <c r="B201" s="125" t="s">
        <v>222</v>
      </c>
      <c r="C201" s="24">
        <v>469.51</v>
      </c>
      <c r="D201" s="126">
        <v>0</v>
      </c>
      <c r="E201" s="24">
        <v>0</v>
      </c>
      <c r="F201" s="126">
        <v>0</v>
      </c>
      <c r="G201" s="132">
        <v>0</v>
      </c>
      <c r="H201" s="24">
        <v>0</v>
      </c>
    </row>
    <row r="202" spans="1:8">
      <c r="A202" s="125" t="s">
        <v>226</v>
      </c>
      <c r="B202" s="125" t="s">
        <v>80</v>
      </c>
      <c r="C202" s="24">
        <v>337.94</v>
      </c>
      <c r="D202" s="126">
        <v>0</v>
      </c>
      <c r="E202" s="24">
        <v>0</v>
      </c>
      <c r="F202" s="126">
        <v>0</v>
      </c>
      <c r="G202" s="132">
        <v>0</v>
      </c>
      <c r="H202" s="24">
        <v>0</v>
      </c>
    </row>
    <row r="203" spans="1:8">
      <c r="A203" s="125" t="s">
        <v>228</v>
      </c>
      <c r="B203" s="125" t="s">
        <v>82</v>
      </c>
      <c r="C203" s="24">
        <v>132.76</v>
      </c>
      <c r="D203" s="126">
        <v>0</v>
      </c>
      <c r="E203" s="24">
        <v>0</v>
      </c>
      <c r="F203" s="126">
        <v>0</v>
      </c>
      <c r="G203" s="132">
        <v>0</v>
      </c>
      <c r="H203" s="24">
        <v>0</v>
      </c>
    </row>
    <row r="204" spans="1:8">
      <c r="A204" s="125" t="s">
        <v>231</v>
      </c>
      <c r="B204" s="125" t="s">
        <v>85</v>
      </c>
      <c r="C204" s="24">
        <v>10055.450000000001</v>
      </c>
      <c r="D204" s="126">
        <v>0</v>
      </c>
      <c r="E204" s="24">
        <v>0</v>
      </c>
      <c r="F204" s="126">
        <v>0</v>
      </c>
      <c r="G204" s="132">
        <v>0</v>
      </c>
      <c r="H204" s="24">
        <v>0</v>
      </c>
    </row>
    <row r="205" spans="1:8">
      <c r="A205" s="125" t="s">
        <v>235</v>
      </c>
      <c r="B205" s="125" t="s">
        <v>89</v>
      </c>
      <c r="C205" s="24">
        <v>299.32</v>
      </c>
      <c r="D205" s="126">
        <v>0</v>
      </c>
      <c r="E205" s="24">
        <v>0</v>
      </c>
      <c r="F205" s="126">
        <v>0</v>
      </c>
      <c r="G205" s="132">
        <v>0</v>
      </c>
      <c r="H205" s="24">
        <v>0</v>
      </c>
    </row>
    <row r="206" spans="1:8">
      <c r="A206" s="125" t="s">
        <v>243</v>
      </c>
      <c r="B206" s="125" t="s">
        <v>244</v>
      </c>
      <c r="C206" s="24">
        <v>33000</v>
      </c>
      <c r="D206" s="126">
        <v>0</v>
      </c>
      <c r="E206" s="24">
        <v>0</v>
      </c>
      <c r="F206" s="126">
        <v>0</v>
      </c>
      <c r="G206" s="132">
        <v>0</v>
      </c>
      <c r="H206" s="24">
        <v>0</v>
      </c>
    </row>
    <row r="207" spans="1:8" ht="25.5">
      <c r="A207" s="125" t="s">
        <v>266</v>
      </c>
      <c r="B207" s="125" t="s">
        <v>267</v>
      </c>
      <c r="C207" s="24">
        <v>33000</v>
      </c>
      <c r="D207" s="126">
        <v>0</v>
      </c>
      <c r="E207" s="24">
        <v>0</v>
      </c>
      <c r="F207" s="126">
        <v>0</v>
      </c>
      <c r="G207" s="132">
        <v>0</v>
      </c>
      <c r="H207" s="24">
        <v>0</v>
      </c>
    </row>
    <row r="208" spans="1:8">
      <c r="A208" s="125" t="s">
        <v>189</v>
      </c>
      <c r="B208" s="125" t="s">
        <v>4</v>
      </c>
      <c r="C208" s="24">
        <v>33000</v>
      </c>
      <c r="D208" s="126">
        <v>0</v>
      </c>
      <c r="E208" s="24">
        <v>0</v>
      </c>
      <c r="F208" s="126">
        <v>0</v>
      </c>
      <c r="G208" s="132">
        <v>0</v>
      </c>
      <c r="H208" s="24">
        <v>0</v>
      </c>
    </row>
    <row r="209" spans="1:8">
      <c r="A209" s="125" t="s">
        <v>202</v>
      </c>
      <c r="B209" s="125" t="s">
        <v>17</v>
      </c>
      <c r="C209" s="24">
        <v>31361.32</v>
      </c>
      <c r="D209" s="126">
        <v>0</v>
      </c>
      <c r="E209" s="24">
        <v>0</v>
      </c>
      <c r="F209" s="126">
        <v>0</v>
      </c>
      <c r="G209" s="132">
        <v>0</v>
      </c>
      <c r="H209" s="24">
        <v>0</v>
      </c>
    </row>
    <row r="210" spans="1:8" ht="26.25" thickBot="1">
      <c r="A210" s="134" t="s">
        <v>205</v>
      </c>
      <c r="B210" s="134" t="s">
        <v>131</v>
      </c>
      <c r="C210" s="135">
        <v>1638.68</v>
      </c>
      <c r="D210" s="136">
        <v>0</v>
      </c>
      <c r="E210" s="135">
        <v>0</v>
      </c>
      <c r="F210" s="136">
        <v>0</v>
      </c>
      <c r="G210" s="137">
        <v>0</v>
      </c>
      <c r="H210" s="135">
        <v>0</v>
      </c>
    </row>
    <row r="211" spans="1:8" ht="26.25" thickBot="1">
      <c r="A211" s="164" t="s">
        <v>272</v>
      </c>
      <c r="B211" s="165" t="s">
        <v>273</v>
      </c>
      <c r="C211" s="166">
        <v>104809.3</v>
      </c>
      <c r="D211" s="167">
        <v>116218</v>
      </c>
      <c r="E211" s="166">
        <v>0</v>
      </c>
      <c r="F211" s="167">
        <v>118473.76</v>
      </c>
      <c r="G211" s="168">
        <f t="shared" ref="G211:G247" si="8">F211/C211*100</f>
        <v>113.03744992095166</v>
      </c>
      <c r="H211" s="169">
        <f>F211/D211*100</f>
        <v>101.94097299901908</v>
      </c>
    </row>
    <row r="212" spans="1:8">
      <c r="A212" s="156" t="s">
        <v>198</v>
      </c>
      <c r="B212" s="156" t="s">
        <v>199</v>
      </c>
      <c r="C212" s="157">
        <v>34809.300000000003</v>
      </c>
      <c r="D212" s="158">
        <v>8218</v>
      </c>
      <c r="E212" s="157">
        <v>0</v>
      </c>
      <c r="F212" s="158">
        <v>10473.76</v>
      </c>
      <c r="G212" s="154">
        <f t="shared" si="8"/>
        <v>30.088970476280764</v>
      </c>
      <c r="H212" s="154">
        <f t="shared" ref="H212:H268" si="9">F212/D212*100</f>
        <v>127.44901435872475</v>
      </c>
    </row>
    <row r="213" spans="1:8" ht="25.5">
      <c r="A213" s="125" t="s">
        <v>200</v>
      </c>
      <c r="B213" s="125" t="s">
        <v>201</v>
      </c>
      <c r="C213" s="24">
        <v>34809.300000000003</v>
      </c>
      <c r="D213" s="126">
        <v>8218</v>
      </c>
      <c r="E213" s="24">
        <v>0</v>
      </c>
      <c r="F213" s="126">
        <v>10473.76</v>
      </c>
      <c r="G213" s="132">
        <f t="shared" si="8"/>
        <v>30.088970476280764</v>
      </c>
      <c r="H213" s="132">
        <f t="shared" si="9"/>
        <v>127.44901435872475</v>
      </c>
    </row>
    <row r="214" spans="1:8">
      <c r="A214" s="125" t="s">
        <v>189</v>
      </c>
      <c r="B214" s="125" t="s">
        <v>4</v>
      </c>
      <c r="C214" s="24">
        <v>27824.1</v>
      </c>
      <c r="D214" s="126">
        <v>0</v>
      </c>
      <c r="E214" s="24">
        <v>0</v>
      </c>
      <c r="F214" s="126">
        <v>2233.73</v>
      </c>
      <c r="G214" s="132">
        <f t="shared" si="8"/>
        <v>8.0280404397626537</v>
      </c>
      <c r="H214" s="132">
        <v>0</v>
      </c>
    </row>
    <row r="215" spans="1:8">
      <c r="A215" s="125" t="s">
        <v>202</v>
      </c>
      <c r="B215" s="125" t="s">
        <v>17</v>
      </c>
      <c r="C215" s="24">
        <v>25142.87</v>
      </c>
      <c r="D215" s="126">
        <v>0</v>
      </c>
      <c r="E215" s="24">
        <v>0</v>
      </c>
      <c r="F215" s="126">
        <v>1169.27</v>
      </c>
      <c r="G215" s="132">
        <f t="shared" si="8"/>
        <v>4.6505033037199013</v>
      </c>
      <c r="H215" s="132">
        <v>0</v>
      </c>
    </row>
    <row r="216" spans="1:8">
      <c r="A216" s="125" t="s">
        <v>190</v>
      </c>
      <c r="B216" s="125" t="s">
        <v>62</v>
      </c>
      <c r="C216" s="24">
        <v>200</v>
      </c>
      <c r="D216" s="126">
        <v>0</v>
      </c>
      <c r="E216" s="24">
        <v>0</v>
      </c>
      <c r="F216" s="126">
        <v>0</v>
      </c>
      <c r="G216" s="132">
        <f t="shared" si="8"/>
        <v>0</v>
      </c>
      <c r="H216" s="132">
        <v>0</v>
      </c>
    </row>
    <row r="217" spans="1:8" ht="25.5">
      <c r="A217" s="125" t="s">
        <v>205</v>
      </c>
      <c r="B217" s="125" t="s">
        <v>131</v>
      </c>
      <c r="C217" s="24">
        <v>2481.23</v>
      </c>
      <c r="D217" s="126">
        <v>0</v>
      </c>
      <c r="E217" s="24">
        <v>0</v>
      </c>
      <c r="F217" s="126">
        <v>1064.46</v>
      </c>
      <c r="G217" s="132">
        <f t="shared" si="8"/>
        <v>42.90049693095763</v>
      </c>
      <c r="H217" s="132">
        <v>0</v>
      </c>
    </row>
    <row r="218" spans="1:8">
      <c r="A218" s="125" t="s">
        <v>185</v>
      </c>
      <c r="B218" s="125" t="s">
        <v>9</v>
      </c>
      <c r="C218" s="24">
        <v>6985.2</v>
      </c>
      <c r="D218" s="126">
        <v>8218</v>
      </c>
      <c r="E218" s="24">
        <v>0</v>
      </c>
      <c r="F218" s="126">
        <v>8240.0300000000007</v>
      </c>
      <c r="G218" s="132">
        <f t="shared" si="8"/>
        <v>117.96412414819906</v>
      </c>
      <c r="H218" s="132">
        <f t="shared" si="9"/>
        <v>100.26807009004625</v>
      </c>
    </row>
    <row r="219" spans="1:8" ht="25.5">
      <c r="A219" s="125" t="s">
        <v>213</v>
      </c>
      <c r="B219" s="125" t="s">
        <v>66</v>
      </c>
      <c r="C219" s="24">
        <v>1604.2</v>
      </c>
      <c r="D219" s="126">
        <v>2400</v>
      </c>
      <c r="E219" s="24">
        <v>0</v>
      </c>
      <c r="F219" s="126">
        <v>2541.86</v>
      </c>
      <c r="G219" s="132">
        <f t="shared" si="8"/>
        <v>158.45031791547189</v>
      </c>
      <c r="H219" s="132">
        <f t="shared" si="9"/>
        <v>105.91083333333333</v>
      </c>
    </row>
    <row r="220" spans="1:8">
      <c r="A220" s="125" t="s">
        <v>274</v>
      </c>
      <c r="B220" s="125" t="s">
        <v>68</v>
      </c>
      <c r="C220" s="24">
        <v>4543.6000000000004</v>
      </c>
      <c r="D220" s="126">
        <v>4740</v>
      </c>
      <c r="E220" s="24">
        <v>0</v>
      </c>
      <c r="F220" s="126">
        <v>4677</v>
      </c>
      <c r="G220" s="132">
        <f t="shared" si="8"/>
        <v>102.93599788713794</v>
      </c>
      <c r="H220" s="132">
        <f t="shared" si="9"/>
        <v>98.670886075949369</v>
      </c>
    </row>
    <row r="221" spans="1:8">
      <c r="A221" s="125" t="s">
        <v>214</v>
      </c>
      <c r="B221" s="125" t="s">
        <v>70</v>
      </c>
      <c r="C221" s="24">
        <v>0</v>
      </c>
      <c r="D221" s="126">
        <v>75</v>
      </c>
      <c r="E221" s="24">
        <v>0</v>
      </c>
      <c r="F221" s="126">
        <v>42.88</v>
      </c>
      <c r="G221" s="132">
        <v>0</v>
      </c>
      <c r="H221" s="132">
        <f t="shared" si="9"/>
        <v>57.173333333333332</v>
      </c>
    </row>
    <row r="222" spans="1:8">
      <c r="A222" s="125" t="s">
        <v>220</v>
      </c>
      <c r="B222" s="125" t="s">
        <v>130</v>
      </c>
      <c r="C222" s="24">
        <v>347.95</v>
      </c>
      <c r="D222" s="126">
        <v>385</v>
      </c>
      <c r="E222" s="24">
        <v>0</v>
      </c>
      <c r="F222" s="126">
        <v>539.19000000000005</v>
      </c>
      <c r="G222" s="132">
        <f t="shared" si="8"/>
        <v>154.96191981606555</v>
      </c>
      <c r="H222" s="132">
        <f t="shared" si="9"/>
        <v>140.04935064935066</v>
      </c>
    </row>
    <row r="223" spans="1:8">
      <c r="A223" s="125" t="s">
        <v>221</v>
      </c>
      <c r="B223" s="125" t="s">
        <v>222</v>
      </c>
      <c r="C223" s="24">
        <v>400</v>
      </c>
      <c r="D223" s="126">
        <v>550</v>
      </c>
      <c r="E223" s="24">
        <v>0</v>
      </c>
      <c r="F223" s="126">
        <v>378</v>
      </c>
      <c r="G223" s="132">
        <f t="shared" si="8"/>
        <v>94.5</v>
      </c>
      <c r="H223" s="132">
        <f t="shared" si="9"/>
        <v>68.72727272727272</v>
      </c>
    </row>
    <row r="224" spans="1:8">
      <c r="A224" s="125" t="s">
        <v>235</v>
      </c>
      <c r="B224" s="125" t="s">
        <v>89</v>
      </c>
      <c r="C224" s="24">
        <v>89.45</v>
      </c>
      <c r="D224" s="126">
        <v>68</v>
      </c>
      <c r="E224" s="24">
        <v>0</v>
      </c>
      <c r="F224" s="126">
        <v>61.1</v>
      </c>
      <c r="G224" s="132">
        <f t="shared" si="8"/>
        <v>68.306316377864732</v>
      </c>
      <c r="H224" s="132">
        <f t="shared" si="9"/>
        <v>89.852941176470594</v>
      </c>
    </row>
    <row r="225" spans="1:8">
      <c r="A225" s="125" t="s">
        <v>243</v>
      </c>
      <c r="B225" s="125" t="s">
        <v>244</v>
      </c>
      <c r="C225" s="24">
        <v>70000</v>
      </c>
      <c r="D225" s="126">
        <v>108000</v>
      </c>
      <c r="E225" s="24">
        <v>0</v>
      </c>
      <c r="F225" s="126">
        <v>108000</v>
      </c>
      <c r="G225" s="132">
        <f t="shared" si="8"/>
        <v>154.28571428571431</v>
      </c>
      <c r="H225" s="132">
        <f t="shared" si="9"/>
        <v>100</v>
      </c>
    </row>
    <row r="226" spans="1:8" ht="25.5">
      <c r="A226" s="125" t="s">
        <v>266</v>
      </c>
      <c r="B226" s="125" t="s">
        <v>267</v>
      </c>
      <c r="C226" s="24">
        <v>70000</v>
      </c>
      <c r="D226" s="126">
        <v>108000</v>
      </c>
      <c r="E226" s="24">
        <v>0</v>
      </c>
      <c r="F226" s="126">
        <v>108000</v>
      </c>
      <c r="G226" s="132">
        <f t="shared" si="8"/>
        <v>154.28571428571431</v>
      </c>
      <c r="H226" s="132">
        <f t="shared" si="9"/>
        <v>100</v>
      </c>
    </row>
    <row r="227" spans="1:8">
      <c r="A227" s="125" t="s">
        <v>189</v>
      </c>
      <c r="B227" s="125" t="s">
        <v>4</v>
      </c>
      <c r="C227" s="24">
        <v>70000</v>
      </c>
      <c r="D227" s="126">
        <v>108000</v>
      </c>
      <c r="E227" s="24">
        <v>0</v>
      </c>
      <c r="F227" s="126">
        <v>108000</v>
      </c>
      <c r="G227" s="132">
        <f t="shared" si="8"/>
        <v>154.28571428571431</v>
      </c>
      <c r="H227" s="132">
        <f t="shared" si="9"/>
        <v>100</v>
      </c>
    </row>
    <row r="228" spans="1:8">
      <c r="A228" s="125" t="s">
        <v>202</v>
      </c>
      <c r="B228" s="125" t="s">
        <v>17</v>
      </c>
      <c r="C228" s="24">
        <v>55976.25</v>
      </c>
      <c r="D228" s="126">
        <v>92400</v>
      </c>
      <c r="E228" s="24">
        <v>0</v>
      </c>
      <c r="F228" s="126">
        <v>93451.94</v>
      </c>
      <c r="G228" s="132">
        <f t="shared" si="8"/>
        <v>166.94926866304905</v>
      </c>
      <c r="H228" s="132">
        <f t="shared" si="9"/>
        <v>101.1384632034632</v>
      </c>
    </row>
    <row r="229" spans="1:8">
      <c r="A229" s="125" t="s">
        <v>204</v>
      </c>
      <c r="B229" s="125" t="s">
        <v>61</v>
      </c>
      <c r="C229" s="24">
        <v>2202.1799999999998</v>
      </c>
      <c r="D229" s="126">
        <v>0</v>
      </c>
      <c r="E229" s="24">
        <v>0</v>
      </c>
      <c r="F229" s="126">
        <v>0</v>
      </c>
      <c r="G229" s="132">
        <f t="shared" si="8"/>
        <v>0</v>
      </c>
      <c r="H229" s="132">
        <v>0</v>
      </c>
    </row>
    <row r="230" spans="1:8" ht="26.25" thickBot="1">
      <c r="A230" s="134" t="s">
        <v>205</v>
      </c>
      <c r="B230" s="134" t="s">
        <v>131</v>
      </c>
      <c r="C230" s="135">
        <v>11821.57</v>
      </c>
      <c r="D230" s="136">
        <v>15600</v>
      </c>
      <c r="E230" s="135">
        <v>0</v>
      </c>
      <c r="F230" s="136">
        <v>14548.06</v>
      </c>
      <c r="G230" s="137">
        <f t="shared" si="8"/>
        <v>123.06368781811553</v>
      </c>
      <c r="H230" s="137">
        <f t="shared" si="9"/>
        <v>93.256794871794867</v>
      </c>
    </row>
    <row r="231" spans="1:8" ht="26.25" thickBot="1">
      <c r="A231" s="164" t="s">
        <v>275</v>
      </c>
      <c r="B231" s="165" t="s">
        <v>276</v>
      </c>
      <c r="C231" s="166">
        <v>10370.16</v>
      </c>
      <c r="D231" s="167">
        <v>11386</v>
      </c>
      <c r="E231" s="166">
        <v>0</v>
      </c>
      <c r="F231" s="167">
        <v>10827</v>
      </c>
      <c r="G231" s="168">
        <f t="shared" si="8"/>
        <v>104.40533222245365</v>
      </c>
      <c r="H231" s="170">
        <f t="shared" si="9"/>
        <v>95.090461970841389</v>
      </c>
    </row>
    <row r="232" spans="1:8">
      <c r="A232" s="156" t="s">
        <v>182</v>
      </c>
      <c r="B232" s="156" t="s">
        <v>183</v>
      </c>
      <c r="C232" s="157">
        <v>7000</v>
      </c>
      <c r="D232" s="158">
        <v>7000</v>
      </c>
      <c r="E232" s="157">
        <v>0</v>
      </c>
      <c r="F232" s="158">
        <v>7000</v>
      </c>
      <c r="G232" s="154">
        <f t="shared" si="8"/>
        <v>100</v>
      </c>
      <c r="H232" s="154">
        <f t="shared" si="9"/>
        <v>100</v>
      </c>
    </row>
    <row r="233" spans="1:8">
      <c r="A233" s="125" t="s">
        <v>184</v>
      </c>
      <c r="B233" s="125" t="s">
        <v>183</v>
      </c>
      <c r="C233" s="24">
        <v>7000</v>
      </c>
      <c r="D233" s="126">
        <v>7000</v>
      </c>
      <c r="E233" s="24">
        <v>0</v>
      </c>
      <c r="F233" s="126">
        <v>7000</v>
      </c>
      <c r="G233" s="132">
        <f t="shared" si="8"/>
        <v>100</v>
      </c>
      <c r="H233" s="132">
        <f t="shared" si="9"/>
        <v>100</v>
      </c>
    </row>
    <row r="234" spans="1:8">
      <c r="A234" s="125" t="s">
        <v>185</v>
      </c>
      <c r="B234" s="125" t="s">
        <v>9</v>
      </c>
      <c r="C234" s="24">
        <v>7000</v>
      </c>
      <c r="D234" s="126">
        <v>7000</v>
      </c>
      <c r="E234" s="24">
        <v>0</v>
      </c>
      <c r="F234" s="126">
        <v>7000</v>
      </c>
      <c r="G234" s="132">
        <f t="shared" si="8"/>
        <v>100</v>
      </c>
      <c r="H234" s="132">
        <f t="shared" si="9"/>
        <v>100</v>
      </c>
    </row>
    <row r="235" spans="1:8">
      <c r="A235" s="125" t="s">
        <v>229</v>
      </c>
      <c r="B235" s="125" t="s">
        <v>83</v>
      </c>
      <c r="C235" s="24">
        <v>7000</v>
      </c>
      <c r="D235" s="126">
        <v>7000</v>
      </c>
      <c r="E235" s="24">
        <v>0</v>
      </c>
      <c r="F235" s="126">
        <v>7000</v>
      </c>
      <c r="G235" s="132">
        <f t="shared" si="8"/>
        <v>100</v>
      </c>
      <c r="H235" s="132">
        <f t="shared" si="9"/>
        <v>100</v>
      </c>
    </row>
    <row r="236" spans="1:8">
      <c r="A236" s="125" t="s">
        <v>243</v>
      </c>
      <c r="B236" s="125" t="s">
        <v>244</v>
      </c>
      <c r="C236" s="24">
        <v>3370.16</v>
      </c>
      <c r="D236" s="126">
        <v>4386</v>
      </c>
      <c r="E236" s="24">
        <v>0</v>
      </c>
      <c r="F236" s="126">
        <v>3827</v>
      </c>
      <c r="G236" s="132">
        <f t="shared" si="8"/>
        <v>113.55543950435587</v>
      </c>
      <c r="H236" s="132">
        <f t="shared" si="9"/>
        <v>87.254901960784309</v>
      </c>
    </row>
    <row r="237" spans="1:8" ht="25.5">
      <c r="A237" s="125" t="s">
        <v>266</v>
      </c>
      <c r="B237" s="125" t="s">
        <v>267</v>
      </c>
      <c r="C237" s="24">
        <v>3370.16</v>
      </c>
      <c r="D237" s="126">
        <v>4386</v>
      </c>
      <c r="E237" s="24">
        <v>0</v>
      </c>
      <c r="F237" s="126">
        <v>3827</v>
      </c>
      <c r="G237" s="132">
        <f t="shared" si="8"/>
        <v>113.55543950435587</v>
      </c>
      <c r="H237" s="132">
        <f t="shared" si="9"/>
        <v>87.254901960784309</v>
      </c>
    </row>
    <row r="238" spans="1:8">
      <c r="A238" s="125" t="s">
        <v>185</v>
      </c>
      <c r="B238" s="125" t="s">
        <v>9</v>
      </c>
      <c r="C238" s="24">
        <v>3370.16</v>
      </c>
      <c r="D238" s="126">
        <v>4386</v>
      </c>
      <c r="E238" s="24">
        <v>0</v>
      </c>
      <c r="F238" s="126">
        <v>3827</v>
      </c>
      <c r="G238" s="132">
        <f t="shared" si="8"/>
        <v>113.55543950435587</v>
      </c>
      <c r="H238" s="132">
        <f t="shared" si="9"/>
        <v>87.254901960784309</v>
      </c>
    </row>
    <row r="239" spans="1:8" ht="15.75" thickBot="1">
      <c r="A239" s="134" t="s">
        <v>229</v>
      </c>
      <c r="B239" s="134" t="s">
        <v>83</v>
      </c>
      <c r="C239" s="135">
        <v>3370.16</v>
      </c>
      <c r="D239" s="136">
        <v>4386</v>
      </c>
      <c r="E239" s="135">
        <v>0</v>
      </c>
      <c r="F239" s="136">
        <v>3827</v>
      </c>
      <c r="G239" s="137">
        <f t="shared" si="8"/>
        <v>113.55543950435587</v>
      </c>
      <c r="H239" s="137">
        <f t="shared" si="9"/>
        <v>87.254901960784309</v>
      </c>
    </row>
    <row r="240" spans="1:8" ht="26.25" thickBot="1">
      <c r="A240" s="164" t="s">
        <v>277</v>
      </c>
      <c r="B240" s="165" t="s">
        <v>278</v>
      </c>
      <c r="C240" s="166">
        <v>747477.47</v>
      </c>
      <c r="D240" s="167">
        <v>831277</v>
      </c>
      <c r="E240" s="166">
        <v>0</v>
      </c>
      <c r="F240" s="167">
        <v>778036.47</v>
      </c>
      <c r="G240" s="168">
        <f t="shared" si="8"/>
        <v>104.08828375790378</v>
      </c>
      <c r="H240" s="170">
        <f t="shared" si="9"/>
        <v>93.595332241839955</v>
      </c>
    </row>
    <row r="241" spans="1:8">
      <c r="A241" s="156" t="s">
        <v>182</v>
      </c>
      <c r="B241" s="156" t="s">
        <v>183</v>
      </c>
      <c r="C241" s="157">
        <v>737125</v>
      </c>
      <c r="D241" s="158">
        <v>180600</v>
      </c>
      <c r="E241" s="157">
        <v>0</v>
      </c>
      <c r="F241" s="158">
        <v>180600</v>
      </c>
      <c r="G241" s="154">
        <f t="shared" si="8"/>
        <v>24.500593522129897</v>
      </c>
      <c r="H241" s="154">
        <f t="shared" si="9"/>
        <v>100</v>
      </c>
    </row>
    <row r="242" spans="1:8">
      <c r="A242" s="125" t="s">
        <v>184</v>
      </c>
      <c r="B242" s="125" t="s">
        <v>183</v>
      </c>
      <c r="C242" s="24">
        <v>737125</v>
      </c>
      <c r="D242" s="126">
        <v>180600</v>
      </c>
      <c r="E242" s="24">
        <v>0</v>
      </c>
      <c r="F242" s="126">
        <v>180600</v>
      </c>
      <c r="G242" s="132">
        <f t="shared" si="8"/>
        <v>24.500593522129897</v>
      </c>
      <c r="H242" s="132">
        <f t="shared" si="9"/>
        <v>100</v>
      </c>
    </row>
    <row r="243" spans="1:8">
      <c r="A243" s="125" t="s">
        <v>189</v>
      </c>
      <c r="B243" s="125" t="s">
        <v>4</v>
      </c>
      <c r="C243" s="24">
        <v>608125</v>
      </c>
      <c r="D243" s="126">
        <v>180600</v>
      </c>
      <c r="E243" s="24">
        <v>0</v>
      </c>
      <c r="F243" s="126">
        <v>180600</v>
      </c>
      <c r="G243" s="132">
        <f t="shared" si="8"/>
        <v>29.697841726618705</v>
      </c>
      <c r="H243" s="132">
        <f t="shared" si="9"/>
        <v>100</v>
      </c>
    </row>
    <row r="244" spans="1:8">
      <c r="A244" s="125" t="s">
        <v>202</v>
      </c>
      <c r="B244" s="125" t="s">
        <v>17</v>
      </c>
      <c r="C244" s="24">
        <v>583125</v>
      </c>
      <c r="D244" s="126">
        <v>180600</v>
      </c>
      <c r="E244" s="24">
        <v>0</v>
      </c>
      <c r="F244" s="126">
        <v>180600</v>
      </c>
      <c r="G244" s="132">
        <f t="shared" si="8"/>
        <v>30.971061093247588</v>
      </c>
      <c r="H244" s="132">
        <f t="shared" si="9"/>
        <v>100</v>
      </c>
    </row>
    <row r="245" spans="1:8">
      <c r="A245" s="155">
        <v>3121</v>
      </c>
      <c r="B245" s="125" t="s">
        <v>62</v>
      </c>
      <c r="C245" s="24">
        <v>25000</v>
      </c>
      <c r="D245" s="126">
        <v>0</v>
      </c>
      <c r="E245" s="24">
        <v>0</v>
      </c>
      <c r="F245" s="126">
        <v>0</v>
      </c>
      <c r="G245" s="132">
        <f t="shared" si="8"/>
        <v>0</v>
      </c>
      <c r="H245" s="132">
        <v>0</v>
      </c>
    </row>
    <row r="246" spans="1:8">
      <c r="A246" s="125" t="s">
        <v>185</v>
      </c>
      <c r="B246" s="125" t="s">
        <v>9</v>
      </c>
      <c r="C246" s="24">
        <v>127125</v>
      </c>
      <c r="D246" s="126">
        <v>0</v>
      </c>
      <c r="E246" s="24">
        <v>0</v>
      </c>
      <c r="F246" s="126">
        <v>0</v>
      </c>
      <c r="G246" s="132">
        <f t="shared" si="8"/>
        <v>0</v>
      </c>
      <c r="H246" s="132">
        <v>0</v>
      </c>
    </row>
    <row r="247" spans="1:8">
      <c r="A247" s="125" t="s">
        <v>214</v>
      </c>
      <c r="B247" s="125" t="s">
        <v>70</v>
      </c>
      <c r="C247" s="24">
        <v>406</v>
      </c>
      <c r="D247" s="126">
        <v>0</v>
      </c>
      <c r="E247" s="24">
        <v>0</v>
      </c>
      <c r="F247" s="126">
        <v>0</v>
      </c>
      <c r="G247" s="132">
        <f t="shared" si="8"/>
        <v>0</v>
      </c>
      <c r="H247" s="132">
        <v>0</v>
      </c>
    </row>
    <row r="248" spans="1:8">
      <c r="A248" s="125" t="s">
        <v>215</v>
      </c>
      <c r="B248" s="125" t="s">
        <v>71</v>
      </c>
      <c r="C248" s="24">
        <v>32000</v>
      </c>
      <c r="D248" s="126">
        <v>0</v>
      </c>
      <c r="E248" s="24">
        <v>0</v>
      </c>
      <c r="F248" s="126">
        <v>0</v>
      </c>
      <c r="G248" s="132">
        <f t="shared" ref="G248:G324" si="10">F248/C248*100</f>
        <v>0</v>
      </c>
      <c r="H248" s="132">
        <v>0</v>
      </c>
    </row>
    <row r="249" spans="1:8">
      <c r="A249" s="125" t="s">
        <v>216</v>
      </c>
      <c r="B249" s="125" t="s">
        <v>72</v>
      </c>
      <c r="C249" s="24">
        <v>12500</v>
      </c>
      <c r="D249" s="126">
        <v>0</v>
      </c>
      <c r="E249" s="24">
        <v>0</v>
      </c>
      <c r="F249" s="126">
        <v>0</v>
      </c>
      <c r="G249" s="132">
        <f t="shared" si="10"/>
        <v>0</v>
      </c>
      <c r="H249" s="132">
        <v>0</v>
      </c>
    </row>
    <row r="250" spans="1:8">
      <c r="A250" s="125" t="s">
        <v>223</v>
      </c>
      <c r="B250" s="125" t="s">
        <v>224</v>
      </c>
      <c r="C250" s="24">
        <v>4253</v>
      </c>
      <c r="D250" s="126">
        <v>0</v>
      </c>
      <c r="E250" s="24">
        <v>0</v>
      </c>
      <c r="F250" s="126">
        <v>0</v>
      </c>
      <c r="G250" s="132">
        <f t="shared" si="10"/>
        <v>0</v>
      </c>
      <c r="H250" s="132">
        <v>0</v>
      </c>
    </row>
    <row r="251" spans="1:8">
      <c r="A251" s="125" t="s">
        <v>225</v>
      </c>
      <c r="B251" s="125" t="s">
        <v>79</v>
      </c>
      <c r="C251" s="24">
        <v>3250</v>
      </c>
      <c r="D251" s="126">
        <v>0</v>
      </c>
      <c r="E251" s="24">
        <v>0</v>
      </c>
      <c r="F251" s="126">
        <v>0</v>
      </c>
      <c r="G251" s="132">
        <f t="shared" si="10"/>
        <v>0</v>
      </c>
      <c r="H251" s="132">
        <v>0</v>
      </c>
    </row>
    <row r="252" spans="1:8">
      <c r="A252" s="125" t="s">
        <v>226</v>
      </c>
      <c r="B252" s="125" t="s">
        <v>80</v>
      </c>
      <c r="C252" s="24">
        <v>6314</v>
      </c>
      <c r="D252" s="126">
        <v>0</v>
      </c>
      <c r="E252" s="24">
        <v>0</v>
      </c>
      <c r="F252" s="126">
        <v>0</v>
      </c>
      <c r="G252" s="132">
        <f t="shared" si="10"/>
        <v>0</v>
      </c>
      <c r="H252" s="132">
        <v>0</v>
      </c>
    </row>
    <row r="253" spans="1:8">
      <c r="A253" s="155">
        <v>3239</v>
      </c>
      <c r="B253" s="125" t="s">
        <v>85</v>
      </c>
      <c r="C253" s="24">
        <v>68402</v>
      </c>
      <c r="D253" s="126">
        <v>0</v>
      </c>
      <c r="E253" s="24">
        <v>0</v>
      </c>
      <c r="F253" s="126">
        <v>0</v>
      </c>
      <c r="G253" s="132">
        <f t="shared" si="10"/>
        <v>0</v>
      </c>
      <c r="H253" s="132">
        <v>0</v>
      </c>
    </row>
    <row r="254" spans="1:8" ht="25.5">
      <c r="A254" s="125" t="s">
        <v>257</v>
      </c>
      <c r="B254" s="125" t="s">
        <v>109</v>
      </c>
      <c r="C254" s="24">
        <v>1875</v>
      </c>
      <c r="D254" s="126">
        <v>0</v>
      </c>
      <c r="E254" s="24">
        <v>0</v>
      </c>
      <c r="F254" s="126">
        <v>0</v>
      </c>
      <c r="G254" s="132">
        <f t="shared" si="10"/>
        <v>0</v>
      </c>
      <c r="H254" s="132">
        <v>0</v>
      </c>
    </row>
    <row r="255" spans="1:8" ht="25.5">
      <c r="A255" s="125" t="s">
        <v>258</v>
      </c>
      <c r="B255" s="125" t="s">
        <v>110</v>
      </c>
      <c r="C255" s="24">
        <v>1875</v>
      </c>
      <c r="D255" s="126">
        <v>0</v>
      </c>
      <c r="E255" s="24">
        <v>0</v>
      </c>
      <c r="F255" s="126">
        <v>0</v>
      </c>
      <c r="G255" s="132">
        <f t="shared" si="10"/>
        <v>0</v>
      </c>
      <c r="H255" s="132">
        <v>0</v>
      </c>
    </row>
    <row r="256" spans="1:8">
      <c r="A256" s="125" t="s">
        <v>198</v>
      </c>
      <c r="B256" s="125" t="s">
        <v>199</v>
      </c>
      <c r="C256" s="24">
        <v>0</v>
      </c>
      <c r="D256" s="126">
        <v>53677</v>
      </c>
      <c r="E256" s="24">
        <v>0</v>
      </c>
      <c r="F256" s="126">
        <v>399.5</v>
      </c>
      <c r="G256" s="132">
        <v>0</v>
      </c>
      <c r="H256" s="132">
        <f t="shared" si="9"/>
        <v>0.74426663189075404</v>
      </c>
    </row>
    <row r="257" spans="1:8" ht="25.5">
      <c r="A257" s="125" t="s">
        <v>200</v>
      </c>
      <c r="B257" s="125" t="s">
        <v>201</v>
      </c>
      <c r="C257" s="24">
        <v>0</v>
      </c>
      <c r="D257" s="126">
        <v>53677</v>
      </c>
      <c r="E257" s="24">
        <v>0</v>
      </c>
      <c r="F257" s="126">
        <v>399.5</v>
      </c>
      <c r="G257" s="132">
        <v>0</v>
      </c>
      <c r="H257" s="132">
        <f t="shared" si="9"/>
        <v>0.74426663189075404</v>
      </c>
    </row>
    <row r="258" spans="1:8">
      <c r="A258" s="125" t="s">
        <v>185</v>
      </c>
      <c r="B258" s="125" t="s">
        <v>9</v>
      </c>
      <c r="C258" s="24">
        <v>0</v>
      </c>
      <c r="D258" s="126">
        <v>53677</v>
      </c>
      <c r="E258" s="24">
        <v>0</v>
      </c>
      <c r="F258" s="126">
        <v>399.5</v>
      </c>
      <c r="G258" s="132">
        <v>0</v>
      </c>
      <c r="H258" s="132">
        <f t="shared" si="9"/>
        <v>0.74426663189075404</v>
      </c>
    </row>
    <row r="259" spans="1:8">
      <c r="A259" s="125" t="s">
        <v>274</v>
      </c>
      <c r="B259" s="125" t="s">
        <v>68</v>
      </c>
      <c r="C259" s="24">
        <v>0</v>
      </c>
      <c r="D259" s="126">
        <v>0</v>
      </c>
      <c r="E259" s="24">
        <v>0</v>
      </c>
      <c r="F259" s="126">
        <v>399.5</v>
      </c>
      <c r="G259" s="132">
        <v>0</v>
      </c>
      <c r="H259" s="132">
        <v>0</v>
      </c>
    </row>
    <row r="260" spans="1:8">
      <c r="A260" s="125" t="s">
        <v>231</v>
      </c>
      <c r="B260" s="125" t="s">
        <v>85</v>
      </c>
      <c r="C260" s="24">
        <v>0</v>
      </c>
      <c r="D260" s="126">
        <v>53677</v>
      </c>
      <c r="E260" s="24">
        <v>0</v>
      </c>
      <c r="F260" s="126">
        <v>0</v>
      </c>
      <c r="G260" s="132">
        <v>0</v>
      </c>
      <c r="H260" s="132">
        <f t="shared" si="9"/>
        <v>0</v>
      </c>
    </row>
    <row r="261" spans="1:8">
      <c r="A261" s="125" t="s">
        <v>235</v>
      </c>
      <c r="B261" s="125" t="s">
        <v>89</v>
      </c>
      <c r="C261" s="24">
        <v>0</v>
      </c>
      <c r="D261" s="126">
        <v>0</v>
      </c>
      <c r="E261" s="24">
        <v>0</v>
      </c>
      <c r="F261" s="126">
        <v>0</v>
      </c>
      <c r="G261" s="132">
        <v>0</v>
      </c>
      <c r="H261" s="132">
        <v>0</v>
      </c>
    </row>
    <row r="262" spans="1:8">
      <c r="A262" s="125" t="s">
        <v>279</v>
      </c>
      <c r="B262" s="125" t="s">
        <v>280</v>
      </c>
      <c r="C262" s="24">
        <v>10352.469999999999</v>
      </c>
      <c r="D262" s="126">
        <v>0</v>
      </c>
      <c r="E262" s="24">
        <v>0</v>
      </c>
      <c r="F262" s="126">
        <v>4704.08</v>
      </c>
      <c r="G262" s="132">
        <f t="shared" si="10"/>
        <v>45.439204363789514</v>
      </c>
      <c r="H262" s="132">
        <v>0</v>
      </c>
    </row>
    <row r="263" spans="1:8">
      <c r="A263" s="125" t="s">
        <v>281</v>
      </c>
      <c r="B263" s="125" t="s">
        <v>282</v>
      </c>
      <c r="C263" s="24">
        <v>10352.469999999999</v>
      </c>
      <c r="D263" s="126">
        <v>0</v>
      </c>
      <c r="E263" s="24">
        <v>0</v>
      </c>
      <c r="F263" s="126">
        <v>4704.08</v>
      </c>
      <c r="G263" s="132">
        <f t="shared" si="10"/>
        <v>45.439204363789514</v>
      </c>
      <c r="H263" s="132">
        <v>0</v>
      </c>
    </row>
    <row r="264" spans="1:8">
      <c r="A264" s="125" t="s">
        <v>185</v>
      </c>
      <c r="B264" s="125" t="s">
        <v>9</v>
      </c>
      <c r="C264" s="24">
        <v>10352.469999999999</v>
      </c>
      <c r="D264" s="126">
        <v>0</v>
      </c>
      <c r="E264" s="24">
        <v>0</v>
      </c>
      <c r="F264" s="126">
        <v>4704.08</v>
      </c>
      <c r="G264" s="132">
        <f t="shared" si="10"/>
        <v>45.439204363789514</v>
      </c>
      <c r="H264" s="132">
        <v>0</v>
      </c>
    </row>
    <row r="265" spans="1:8">
      <c r="A265" s="125" t="s">
        <v>215</v>
      </c>
      <c r="B265" s="125" t="s">
        <v>71</v>
      </c>
      <c r="C265" s="24">
        <v>10352.469999999999</v>
      </c>
      <c r="D265" s="126">
        <v>0</v>
      </c>
      <c r="E265" s="24">
        <v>0</v>
      </c>
      <c r="F265" s="126">
        <v>4704.08</v>
      </c>
      <c r="G265" s="132">
        <f t="shared" si="10"/>
        <v>45.439204363789514</v>
      </c>
      <c r="H265" s="132">
        <v>0</v>
      </c>
    </row>
    <row r="266" spans="1:8">
      <c r="A266" s="125" t="s">
        <v>283</v>
      </c>
      <c r="B266" s="125" t="s">
        <v>284</v>
      </c>
      <c r="C266" s="24">
        <v>0</v>
      </c>
      <c r="D266" s="126">
        <v>597000</v>
      </c>
      <c r="E266" s="24">
        <v>0</v>
      </c>
      <c r="F266" s="126">
        <v>592332.89</v>
      </c>
      <c r="G266" s="132">
        <v>0</v>
      </c>
      <c r="H266" s="132">
        <f t="shared" si="9"/>
        <v>99.218239530988271</v>
      </c>
    </row>
    <row r="267" spans="1:8">
      <c r="A267" s="125" t="s">
        <v>285</v>
      </c>
      <c r="B267" s="125" t="s">
        <v>286</v>
      </c>
      <c r="C267" s="24">
        <v>0</v>
      </c>
      <c r="D267" s="126">
        <v>597000</v>
      </c>
      <c r="E267" s="24">
        <v>0</v>
      </c>
      <c r="F267" s="126">
        <v>592332.89</v>
      </c>
      <c r="G267" s="132">
        <v>0</v>
      </c>
      <c r="H267" s="132">
        <f t="shared" si="9"/>
        <v>99.218239530988271</v>
      </c>
    </row>
    <row r="268" spans="1:8">
      <c r="A268" s="125" t="s">
        <v>189</v>
      </c>
      <c r="B268" s="125" t="s">
        <v>4</v>
      </c>
      <c r="C268" s="24">
        <v>0</v>
      </c>
      <c r="D268" s="126">
        <v>527700</v>
      </c>
      <c r="E268" s="24">
        <v>0</v>
      </c>
      <c r="F268" s="126">
        <v>523032.89</v>
      </c>
      <c r="G268" s="132">
        <v>0</v>
      </c>
      <c r="H268" s="132">
        <f t="shared" si="9"/>
        <v>99.115575137388674</v>
      </c>
    </row>
    <row r="269" spans="1:8">
      <c r="A269" s="125" t="s">
        <v>202</v>
      </c>
      <c r="B269" s="125" t="s">
        <v>17</v>
      </c>
      <c r="C269" s="24">
        <v>0</v>
      </c>
      <c r="D269" s="126">
        <v>396500</v>
      </c>
      <c r="E269" s="24">
        <v>0</v>
      </c>
      <c r="F269" s="126">
        <v>396500</v>
      </c>
      <c r="G269" s="132">
        <v>0</v>
      </c>
      <c r="H269" s="132">
        <f t="shared" ref="H269:H359" si="11">F269/D269*100</f>
        <v>100</v>
      </c>
    </row>
    <row r="270" spans="1:8">
      <c r="A270" s="125" t="s">
        <v>190</v>
      </c>
      <c r="B270" s="125" t="s">
        <v>62</v>
      </c>
      <c r="C270" s="24">
        <v>0</v>
      </c>
      <c r="D270" s="126">
        <v>131200</v>
      </c>
      <c r="E270" s="24">
        <v>0</v>
      </c>
      <c r="F270" s="126">
        <v>126532.89</v>
      </c>
      <c r="G270" s="132">
        <v>0</v>
      </c>
      <c r="H270" s="132">
        <f t="shared" si="11"/>
        <v>96.442751524390246</v>
      </c>
    </row>
    <row r="271" spans="1:8">
      <c r="A271" s="125" t="s">
        <v>185</v>
      </c>
      <c r="B271" s="125" t="s">
        <v>9</v>
      </c>
      <c r="C271" s="24">
        <v>0</v>
      </c>
      <c r="D271" s="126">
        <v>69300</v>
      </c>
      <c r="E271" s="24">
        <v>0</v>
      </c>
      <c r="F271" s="126">
        <v>69300</v>
      </c>
      <c r="G271" s="132">
        <v>0</v>
      </c>
      <c r="H271" s="132">
        <f t="shared" si="11"/>
        <v>100</v>
      </c>
    </row>
    <row r="272" spans="1:8" ht="15.75" thickBot="1">
      <c r="A272" s="134" t="s">
        <v>231</v>
      </c>
      <c r="B272" s="134" t="s">
        <v>85</v>
      </c>
      <c r="C272" s="135">
        <v>0</v>
      </c>
      <c r="D272" s="136">
        <v>69300</v>
      </c>
      <c r="E272" s="135">
        <v>0</v>
      </c>
      <c r="F272" s="136">
        <v>69300</v>
      </c>
      <c r="G272" s="137">
        <v>0</v>
      </c>
      <c r="H272" s="137">
        <f t="shared" si="11"/>
        <v>100</v>
      </c>
    </row>
    <row r="273" spans="1:8" ht="26.25" thickBot="1">
      <c r="A273" s="164" t="s">
        <v>304</v>
      </c>
      <c r="B273" s="165" t="s">
        <v>294</v>
      </c>
      <c r="C273" s="166">
        <v>81179.929999999993</v>
      </c>
      <c r="D273" s="167">
        <v>0</v>
      </c>
      <c r="E273" s="166">
        <v>0</v>
      </c>
      <c r="F273" s="167">
        <v>0</v>
      </c>
      <c r="G273" s="168">
        <f t="shared" ref="G273:G278" si="12">F273/C273*100</f>
        <v>0</v>
      </c>
      <c r="H273" s="170">
        <v>0</v>
      </c>
    </row>
    <row r="274" spans="1:8">
      <c r="A274" s="156" t="s">
        <v>182</v>
      </c>
      <c r="B274" s="156" t="s">
        <v>183</v>
      </c>
      <c r="C274" s="157">
        <v>18300</v>
      </c>
      <c r="D274" s="158">
        <v>0</v>
      </c>
      <c r="E274" s="157">
        <v>0</v>
      </c>
      <c r="F274" s="158">
        <v>0</v>
      </c>
      <c r="G274" s="154">
        <f t="shared" si="12"/>
        <v>0</v>
      </c>
      <c r="H274" s="154">
        <v>0</v>
      </c>
    </row>
    <row r="275" spans="1:8">
      <c r="A275" s="125" t="s">
        <v>184</v>
      </c>
      <c r="B275" s="125" t="s">
        <v>183</v>
      </c>
      <c r="C275" s="157">
        <v>18300</v>
      </c>
      <c r="D275" s="158">
        <v>0</v>
      </c>
      <c r="E275" s="24">
        <v>0</v>
      </c>
      <c r="F275" s="158">
        <v>0</v>
      </c>
      <c r="G275" s="132">
        <f t="shared" si="12"/>
        <v>0</v>
      </c>
      <c r="H275" s="154">
        <v>0</v>
      </c>
    </row>
    <row r="276" spans="1:8">
      <c r="A276" s="125" t="s">
        <v>189</v>
      </c>
      <c r="B276" s="125" t="s">
        <v>4</v>
      </c>
      <c r="C276" s="157">
        <v>18300</v>
      </c>
      <c r="D276" s="158">
        <v>0</v>
      </c>
      <c r="E276" s="24">
        <v>0</v>
      </c>
      <c r="F276" s="158">
        <v>0</v>
      </c>
      <c r="G276" s="132">
        <f t="shared" si="12"/>
        <v>0</v>
      </c>
      <c r="H276" s="154">
        <v>0</v>
      </c>
    </row>
    <row r="277" spans="1:8">
      <c r="A277" s="125" t="s">
        <v>202</v>
      </c>
      <c r="B277" s="125" t="s">
        <v>17</v>
      </c>
      <c r="C277" s="24">
        <v>14840</v>
      </c>
      <c r="D277" s="158">
        <v>0</v>
      </c>
      <c r="E277" s="24">
        <v>0</v>
      </c>
      <c r="F277" s="158">
        <v>0</v>
      </c>
      <c r="G277" s="132">
        <f t="shared" si="12"/>
        <v>0</v>
      </c>
      <c r="H277" s="154">
        <v>0</v>
      </c>
    </row>
    <row r="278" spans="1:8" ht="25.5">
      <c r="A278" s="155">
        <v>3132</v>
      </c>
      <c r="B278" s="125" t="s">
        <v>131</v>
      </c>
      <c r="C278" s="24">
        <v>3460</v>
      </c>
      <c r="D278" s="158">
        <v>0</v>
      </c>
      <c r="E278" s="24">
        <v>0</v>
      </c>
      <c r="F278" s="158">
        <v>0</v>
      </c>
      <c r="G278" s="132">
        <f t="shared" si="12"/>
        <v>0</v>
      </c>
      <c r="H278" s="132">
        <v>0</v>
      </c>
    </row>
    <row r="279" spans="1:8">
      <c r="A279" s="125" t="s">
        <v>198</v>
      </c>
      <c r="B279" s="125" t="s">
        <v>199</v>
      </c>
      <c r="C279" s="24">
        <v>34478.93</v>
      </c>
      <c r="D279" s="126">
        <v>0</v>
      </c>
      <c r="E279" s="24">
        <v>0</v>
      </c>
      <c r="F279" s="126">
        <v>0</v>
      </c>
      <c r="G279" s="132">
        <v>0</v>
      </c>
      <c r="H279" s="132">
        <v>0</v>
      </c>
    </row>
    <row r="280" spans="1:8" ht="25.5">
      <c r="A280" s="125" t="s">
        <v>200</v>
      </c>
      <c r="B280" s="125" t="s">
        <v>201</v>
      </c>
      <c r="C280" s="24">
        <v>34478.93</v>
      </c>
      <c r="D280" s="126">
        <v>0</v>
      </c>
      <c r="E280" s="24">
        <v>0</v>
      </c>
      <c r="F280" s="126">
        <v>0</v>
      </c>
      <c r="G280" s="132">
        <v>0</v>
      </c>
      <c r="H280" s="132">
        <v>0</v>
      </c>
    </row>
    <row r="281" spans="1:8">
      <c r="A281" s="155">
        <v>31</v>
      </c>
      <c r="B281" s="125" t="s">
        <v>4</v>
      </c>
      <c r="C281" s="24">
        <v>19819.009999999998</v>
      </c>
      <c r="D281" s="126">
        <v>0</v>
      </c>
      <c r="E281" s="24">
        <v>0</v>
      </c>
      <c r="F281" s="126">
        <v>0</v>
      </c>
      <c r="G281" s="132">
        <v>0</v>
      </c>
      <c r="H281" s="132">
        <v>0</v>
      </c>
    </row>
    <row r="282" spans="1:8">
      <c r="A282" s="155" t="s">
        <v>202</v>
      </c>
      <c r="B282" s="125" t="s">
        <v>17</v>
      </c>
      <c r="C282" s="24">
        <v>15144.17</v>
      </c>
      <c r="D282" s="126">
        <v>0</v>
      </c>
      <c r="E282" s="24">
        <v>0</v>
      </c>
      <c r="F282" s="126">
        <v>0</v>
      </c>
      <c r="G282" s="132">
        <v>0</v>
      </c>
      <c r="H282" s="132">
        <v>0</v>
      </c>
    </row>
    <row r="283" spans="1:8">
      <c r="A283" s="155">
        <v>3113</v>
      </c>
      <c r="B283" s="125" t="s">
        <v>60</v>
      </c>
      <c r="C283" s="24">
        <v>177.23</v>
      </c>
      <c r="D283" s="126">
        <v>0</v>
      </c>
      <c r="E283" s="24">
        <v>0</v>
      </c>
      <c r="F283" s="126">
        <v>0</v>
      </c>
      <c r="G283" s="132">
        <v>0</v>
      </c>
      <c r="H283" s="132">
        <v>0</v>
      </c>
    </row>
    <row r="284" spans="1:8">
      <c r="A284" s="155">
        <v>3121</v>
      </c>
      <c r="B284" s="125" t="s">
        <v>62</v>
      </c>
      <c r="C284" s="24">
        <v>400</v>
      </c>
      <c r="D284" s="126">
        <v>0</v>
      </c>
      <c r="E284" s="24">
        <v>0</v>
      </c>
      <c r="F284" s="126">
        <v>0</v>
      </c>
      <c r="G284" s="132">
        <v>0</v>
      </c>
      <c r="H284" s="132">
        <v>0</v>
      </c>
    </row>
    <row r="285" spans="1:8" ht="25.5">
      <c r="A285" s="155">
        <v>3132</v>
      </c>
      <c r="B285" s="125" t="s">
        <v>131</v>
      </c>
      <c r="C285" s="24">
        <v>4097.6099999999997</v>
      </c>
      <c r="D285" s="126">
        <v>0</v>
      </c>
      <c r="E285" s="24">
        <v>0</v>
      </c>
      <c r="F285" s="126">
        <v>0</v>
      </c>
      <c r="G285" s="132">
        <v>0</v>
      </c>
      <c r="H285" s="132">
        <v>0</v>
      </c>
    </row>
    <row r="286" spans="1:8">
      <c r="A286" s="155">
        <v>32</v>
      </c>
      <c r="B286" s="125" t="s">
        <v>9</v>
      </c>
      <c r="C286" s="24">
        <v>14659.92</v>
      </c>
      <c r="D286" s="126">
        <v>0</v>
      </c>
      <c r="E286" s="24">
        <v>0</v>
      </c>
      <c r="F286" s="126">
        <v>0</v>
      </c>
      <c r="G286" s="132">
        <v>0</v>
      </c>
      <c r="H286" s="132">
        <v>0</v>
      </c>
    </row>
    <row r="287" spans="1:8" ht="25.5">
      <c r="A287" s="155">
        <v>3212</v>
      </c>
      <c r="B287" s="125" t="s">
        <v>66</v>
      </c>
      <c r="C287" s="24">
        <v>921.06</v>
      </c>
      <c r="D287" s="126">
        <v>0</v>
      </c>
      <c r="E287" s="24">
        <v>0</v>
      </c>
      <c r="F287" s="126">
        <v>0</v>
      </c>
      <c r="G287" s="132">
        <v>0</v>
      </c>
      <c r="H287" s="132">
        <v>0</v>
      </c>
    </row>
    <row r="288" spans="1:8">
      <c r="A288" s="155">
        <v>3221</v>
      </c>
      <c r="B288" s="125" t="s">
        <v>70</v>
      </c>
      <c r="C288" s="24">
        <v>1555.57</v>
      </c>
      <c r="D288" s="126">
        <v>0</v>
      </c>
      <c r="E288" s="24">
        <v>0</v>
      </c>
      <c r="F288" s="126">
        <v>0</v>
      </c>
      <c r="G288" s="132">
        <v>0</v>
      </c>
      <c r="H288" s="132">
        <v>0</v>
      </c>
    </row>
    <row r="289" spans="1:8">
      <c r="A289" s="155">
        <v>3222</v>
      </c>
      <c r="B289" s="125" t="s">
        <v>71</v>
      </c>
      <c r="C289" s="24">
        <v>1835.59</v>
      </c>
      <c r="D289" s="126">
        <v>0</v>
      </c>
      <c r="E289" s="24">
        <v>0</v>
      </c>
      <c r="F289" s="126">
        <v>0</v>
      </c>
      <c r="G289" s="132">
        <v>0</v>
      </c>
      <c r="H289" s="132">
        <v>0</v>
      </c>
    </row>
    <row r="290" spans="1:8">
      <c r="A290" s="155">
        <v>3223</v>
      </c>
      <c r="B290" s="125" t="s">
        <v>72</v>
      </c>
      <c r="C290" s="24">
        <v>1262.6600000000001</v>
      </c>
      <c r="D290" s="126">
        <v>0</v>
      </c>
      <c r="E290" s="24">
        <v>0</v>
      </c>
      <c r="F290" s="126">
        <v>0</v>
      </c>
      <c r="G290" s="132">
        <v>0</v>
      </c>
      <c r="H290" s="132">
        <v>0</v>
      </c>
    </row>
    <row r="291" spans="1:8">
      <c r="A291" s="155">
        <v>3235</v>
      </c>
      <c r="B291" s="125" t="s">
        <v>129</v>
      </c>
      <c r="C291" s="24">
        <v>189.77</v>
      </c>
      <c r="D291" s="126">
        <v>0</v>
      </c>
      <c r="E291" s="24">
        <v>0</v>
      </c>
      <c r="F291" s="126">
        <v>0</v>
      </c>
      <c r="G291" s="132">
        <v>0</v>
      </c>
      <c r="H291" s="132">
        <v>0</v>
      </c>
    </row>
    <row r="292" spans="1:8">
      <c r="A292" s="155">
        <v>3231</v>
      </c>
      <c r="B292" s="125" t="s">
        <v>222</v>
      </c>
      <c r="C292" s="24">
        <v>1340.51</v>
      </c>
      <c r="D292" s="126">
        <v>0</v>
      </c>
      <c r="E292" s="24">
        <v>0</v>
      </c>
      <c r="F292" s="126">
        <v>0</v>
      </c>
      <c r="G292" s="132">
        <v>0</v>
      </c>
      <c r="H292" s="132">
        <v>0</v>
      </c>
    </row>
    <row r="293" spans="1:8">
      <c r="A293" s="155">
        <v>3232</v>
      </c>
      <c r="B293" s="125" t="s">
        <v>224</v>
      </c>
      <c r="C293" s="24">
        <v>197.5</v>
      </c>
      <c r="D293" s="126">
        <v>0</v>
      </c>
      <c r="E293" s="24">
        <v>0</v>
      </c>
      <c r="F293" s="126">
        <v>0</v>
      </c>
      <c r="G293" s="132">
        <v>0</v>
      </c>
      <c r="H293" s="132">
        <v>0</v>
      </c>
    </row>
    <row r="294" spans="1:8">
      <c r="A294" s="155">
        <v>3233</v>
      </c>
      <c r="B294" s="125" t="s">
        <v>79</v>
      </c>
      <c r="C294" s="24">
        <v>44.62</v>
      </c>
      <c r="D294" s="126">
        <v>0</v>
      </c>
      <c r="E294" s="24">
        <v>0</v>
      </c>
      <c r="F294" s="126">
        <v>0</v>
      </c>
      <c r="G294" s="132">
        <v>0</v>
      </c>
      <c r="H294" s="132">
        <v>0</v>
      </c>
    </row>
    <row r="295" spans="1:8">
      <c r="A295" s="155">
        <v>3234</v>
      </c>
      <c r="B295" s="125" t="s">
        <v>80</v>
      </c>
      <c r="C295" s="24">
        <v>1014.64</v>
      </c>
      <c r="D295" s="126">
        <v>0</v>
      </c>
      <c r="E295" s="24">
        <v>0</v>
      </c>
      <c r="F295" s="126">
        <v>0</v>
      </c>
      <c r="G295" s="132">
        <v>0</v>
      </c>
      <c r="H295" s="132">
        <v>0</v>
      </c>
    </row>
    <row r="296" spans="1:8">
      <c r="A296" s="155">
        <v>3236</v>
      </c>
      <c r="B296" s="125" t="s">
        <v>82</v>
      </c>
      <c r="C296" s="24">
        <v>555.71</v>
      </c>
      <c r="D296" s="126">
        <v>0</v>
      </c>
      <c r="E296" s="24">
        <v>0</v>
      </c>
      <c r="F296" s="126">
        <v>0</v>
      </c>
      <c r="G296" s="132">
        <v>0</v>
      </c>
      <c r="H296" s="132">
        <v>0</v>
      </c>
    </row>
    <row r="297" spans="1:8">
      <c r="A297" s="155">
        <v>3238</v>
      </c>
      <c r="B297" s="125" t="s">
        <v>84</v>
      </c>
      <c r="C297" s="24">
        <v>62.5</v>
      </c>
      <c r="D297" s="126">
        <v>0</v>
      </c>
      <c r="E297" s="24">
        <v>0</v>
      </c>
      <c r="F297" s="126">
        <v>0</v>
      </c>
      <c r="G297" s="132">
        <v>0</v>
      </c>
      <c r="H297" s="132">
        <v>0</v>
      </c>
    </row>
    <row r="298" spans="1:8">
      <c r="A298" s="155">
        <v>3239</v>
      </c>
      <c r="B298" s="125" t="s">
        <v>85</v>
      </c>
      <c r="C298" s="24">
        <v>5276.11</v>
      </c>
      <c r="D298" s="126">
        <v>0</v>
      </c>
      <c r="E298" s="24">
        <v>0</v>
      </c>
      <c r="F298" s="126">
        <v>0</v>
      </c>
      <c r="G298" s="132">
        <v>0</v>
      </c>
      <c r="H298" s="132">
        <v>0</v>
      </c>
    </row>
    <row r="299" spans="1:8" ht="15.75" thickBot="1">
      <c r="A299" s="161">
        <v>3292</v>
      </c>
      <c r="B299" s="134" t="s">
        <v>89</v>
      </c>
      <c r="C299" s="135">
        <v>403.68</v>
      </c>
      <c r="D299" s="136">
        <v>0</v>
      </c>
      <c r="E299" s="135">
        <v>0</v>
      </c>
      <c r="F299" s="136">
        <v>0</v>
      </c>
      <c r="G299" s="137">
        <v>0</v>
      </c>
      <c r="H299" s="137">
        <v>0</v>
      </c>
    </row>
    <row r="300" spans="1:8" ht="26.25" thickBot="1">
      <c r="A300" s="164" t="s">
        <v>287</v>
      </c>
      <c r="B300" s="165" t="s">
        <v>288</v>
      </c>
      <c r="C300" s="166">
        <v>3085.26</v>
      </c>
      <c r="D300" s="167">
        <v>0</v>
      </c>
      <c r="E300" s="166">
        <v>0</v>
      </c>
      <c r="F300" s="167">
        <v>0</v>
      </c>
      <c r="G300" s="168">
        <f t="shared" si="10"/>
        <v>0</v>
      </c>
      <c r="H300" s="170">
        <v>0</v>
      </c>
    </row>
    <row r="301" spans="1:8">
      <c r="A301" s="156" t="s">
        <v>243</v>
      </c>
      <c r="B301" s="156" t="s">
        <v>244</v>
      </c>
      <c r="C301" s="157">
        <v>3085.26</v>
      </c>
      <c r="D301" s="158">
        <v>0</v>
      </c>
      <c r="E301" s="157">
        <v>0</v>
      </c>
      <c r="F301" s="158">
        <v>0</v>
      </c>
      <c r="G301" s="154">
        <f t="shared" si="10"/>
        <v>0</v>
      </c>
      <c r="H301" s="154">
        <v>0</v>
      </c>
    </row>
    <row r="302" spans="1:8" ht="25.5">
      <c r="A302" s="125" t="s">
        <v>266</v>
      </c>
      <c r="B302" s="125" t="s">
        <v>267</v>
      </c>
      <c r="C302" s="24">
        <v>3085.26</v>
      </c>
      <c r="D302" s="126">
        <v>0</v>
      </c>
      <c r="E302" s="24">
        <v>0</v>
      </c>
      <c r="F302" s="126">
        <v>0</v>
      </c>
      <c r="G302" s="132">
        <f t="shared" si="10"/>
        <v>0</v>
      </c>
      <c r="H302" s="132">
        <v>0</v>
      </c>
    </row>
    <row r="303" spans="1:8">
      <c r="A303" s="125" t="s">
        <v>185</v>
      </c>
      <c r="B303" s="125" t="s">
        <v>9</v>
      </c>
      <c r="C303" s="24">
        <v>3085.26</v>
      </c>
      <c r="D303" s="126">
        <v>0</v>
      </c>
      <c r="E303" s="24">
        <v>0</v>
      </c>
      <c r="F303" s="126">
        <v>0</v>
      </c>
      <c r="G303" s="132">
        <f t="shared" si="10"/>
        <v>0</v>
      </c>
      <c r="H303" s="132">
        <v>0</v>
      </c>
    </row>
    <row r="304" spans="1:8" ht="15.75" thickBot="1">
      <c r="A304" s="134" t="s">
        <v>229</v>
      </c>
      <c r="B304" s="134" t="s">
        <v>83</v>
      </c>
      <c r="C304" s="24">
        <v>3085.26</v>
      </c>
      <c r="D304" s="136">
        <v>0</v>
      </c>
      <c r="E304" s="135">
        <v>0</v>
      </c>
      <c r="F304" s="136">
        <v>0</v>
      </c>
      <c r="G304" s="137">
        <f t="shared" si="10"/>
        <v>0</v>
      </c>
      <c r="H304" s="137">
        <v>0</v>
      </c>
    </row>
    <row r="305" spans="1:8" ht="26.25" thickBot="1">
      <c r="A305" s="164" t="s">
        <v>289</v>
      </c>
      <c r="B305" s="165" t="s">
        <v>290</v>
      </c>
      <c r="C305" s="166">
        <v>1902.05</v>
      </c>
      <c r="D305" s="167">
        <v>5780</v>
      </c>
      <c r="E305" s="166">
        <v>0</v>
      </c>
      <c r="F305" s="167">
        <v>5688.37</v>
      </c>
      <c r="G305" s="168">
        <f t="shared" si="10"/>
        <v>299.06521910570177</v>
      </c>
      <c r="H305" s="170">
        <f t="shared" si="11"/>
        <v>98.414705882352933</v>
      </c>
    </row>
    <row r="306" spans="1:8">
      <c r="A306" s="156" t="s">
        <v>243</v>
      </c>
      <c r="B306" s="156" t="s">
        <v>244</v>
      </c>
      <c r="C306" s="157">
        <v>1902.05</v>
      </c>
      <c r="D306" s="158">
        <v>5780</v>
      </c>
      <c r="E306" s="157">
        <v>0</v>
      </c>
      <c r="F306" s="158">
        <v>5688.37</v>
      </c>
      <c r="G306" s="154">
        <f t="shared" si="10"/>
        <v>299.06521910570177</v>
      </c>
      <c r="H306" s="154">
        <f t="shared" si="11"/>
        <v>98.414705882352933</v>
      </c>
    </row>
    <row r="307" spans="1:8" ht="25.5">
      <c r="A307" s="125" t="s">
        <v>266</v>
      </c>
      <c r="B307" s="125" t="s">
        <v>267</v>
      </c>
      <c r="C307" s="24">
        <f>C308+C311</f>
        <v>1902.05</v>
      </c>
      <c r="D307" s="126">
        <v>5780</v>
      </c>
      <c r="E307" s="24">
        <v>0</v>
      </c>
      <c r="F307" s="126">
        <v>5688.37</v>
      </c>
      <c r="G307" s="132">
        <f t="shared" si="10"/>
        <v>299.06521910570177</v>
      </c>
      <c r="H307" s="132">
        <f t="shared" si="11"/>
        <v>98.414705882352933</v>
      </c>
    </row>
    <row r="308" spans="1:8">
      <c r="A308" s="125" t="s">
        <v>189</v>
      </c>
      <c r="B308" s="125" t="s">
        <v>4</v>
      </c>
      <c r="C308" s="24">
        <f>C309+C310</f>
        <v>1252</v>
      </c>
      <c r="D308" s="126">
        <v>1680</v>
      </c>
      <c r="E308" s="24">
        <v>0</v>
      </c>
      <c r="F308" s="126">
        <v>1680</v>
      </c>
      <c r="G308" s="132">
        <f t="shared" si="10"/>
        <v>134.18530351437701</v>
      </c>
      <c r="H308" s="132">
        <f t="shared" si="11"/>
        <v>100</v>
      </c>
    </row>
    <row r="309" spans="1:8">
      <c r="A309" s="125" t="s">
        <v>202</v>
      </c>
      <c r="B309" s="125" t="s">
        <v>17</v>
      </c>
      <c r="C309" s="24">
        <v>1133.95</v>
      </c>
      <c r="D309" s="126">
        <v>1680</v>
      </c>
      <c r="E309" s="24">
        <v>0</v>
      </c>
      <c r="F309" s="126">
        <v>1603.4</v>
      </c>
      <c r="G309" s="132">
        <f t="shared" si="10"/>
        <v>141.39953260725781</v>
      </c>
      <c r="H309" s="132">
        <f t="shared" si="11"/>
        <v>95.440476190476204</v>
      </c>
    </row>
    <row r="310" spans="1:8" ht="25.5">
      <c r="A310" s="125" t="s">
        <v>205</v>
      </c>
      <c r="B310" s="125" t="s">
        <v>131</v>
      </c>
      <c r="C310" s="24">
        <v>118.05</v>
      </c>
      <c r="D310" s="126">
        <v>0</v>
      </c>
      <c r="E310" s="24">
        <v>0</v>
      </c>
      <c r="F310" s="126">
        <v>76.599999999999994</v>
      </c>
      <c r="G310" s="132">
        <f t="shared" si="10"/>
        <v>64.887759423972895</v>
      </c>
      <c r="H310" s="132">
        <v>0</v>
      </c>
    </row>
    <row r="311" spans="1:8">
      <c r="A311" s="125" t="s">
        <v>185</v>
      </c>
      <c r="B311" s="125" t="s">
        <v>9</v>
      </c>
      <c r="C311" s="24">
        <f>C312+C313</f>
        <v>650.04999999999995</v>
      </c>
      <c r="D311" s="126">
        <v>4100</v>
      </c>
      <c r="E311" s="24">
        <v>0</v>
      </c>
      <c r="F311" s="126">
        <v>4008.37</v>
      </c>
      <c r="G311" s="132">
        <f t="shared" si="10"/>
        <v>616.6248750096147</v>
      </c>
      <c r="H311" s="132">
        <f t="shared" si="11"/>
        <v>97.765121951219513</v>
      </c>
    </row>
    <row r="312" spans="1:8">
      <c r="A312" s="125" t="s">
        <v>214</v>
      </c>
      <c r="B312" s="125" t="s">
        <v>70</v>
      </c>
      <c r="C312" s="24">
        <v>100</v>
      </c>
      <c r="D312" s="126">
        <v>100</v>
      </c>
      <c r="E312" s="24">
        <v>0</v>
      </c>
      <c r="F312" s="126">
        <v>100</v>
      </c>
      <c r="G312" s="132">
        <f t="shared" si="10"/>
        <v>100</v>
      </c>
      <c r="H312" s="132">
        <f t="shared" si="11"/>
        <v>100</v>
      </c>
    </row>
    <row r="313" spans="1:8" ht="15.75" thickBot="1">
      <c r="A313" s="134" t="s">
        <v>229</v>
      </c>
      <c r="B313" s="134" t="s">
        <v>83</v>
      </c>
      <c r="C313" s="135">
        <v>550.04999999999995</v>
      </c>
      <c r="D313" s="136">
        <v>4000</v>
      </c>
      <c r="E313" s="135">
        <v>0</v>
      </c>
      <c r="F313" s="136">
        <v>3908.37</v>
      </c>
      <c r="G313" s="137">
        <f t="shared" si="10"/>
        <v>710.54813198800116</v>
      </c>
      <c r="H313" s="137">
        <f t="shared" si="11"/>
        <v>97.709249999999997</v>
      </c>
    </row>
    <row r="314" spans="1:8" ht="26.25" thickBot="1">
      <c r="A314" s="171" t="s">
        <v>291</v>
      </c>
      <c r="B314" s="172" t="s">
        <v>292</v>
      </c>
      <c r="C314" s="173">
        <v>17634.02</v>
      </c>
      <c r="D314" s="174">
        <v>20984</v>
      </c>
      <c r="E314" s="173">
        <v>0</v>
      </c>
      <c r="F314" s="174">
        <v>17826.330000000002</v>
      </c>
      <c r="G314" s="168">
        <f t="shared" si="10"/>
        <v>101.09056244690662</v>
      </c>
      <c r="H314" s="170">
        <f t="shared" si="11"/>
        <v>84.952011056042707</v>
      </c>
    </row>
    <row r="315" spans="1:8">
      <c r="A315" s="156" t="s">
        <v>198</v>
      </c>
      <c r="B315" s="156" t="s">
        <v>199</v>
      </c>
      <c r="C315" s="157">
        <v>7954.89</v>
      </c>
      <c r="D315" s="158">
        <v>10000</v>
      </c>
      <c r="E315" s="157">
        <v>0</v>
      </c>
      <c r="F315" s="158">
        <v>7326.85</v>
      </c>
      <c r="G315" s="154">
        <f t="shared" si="10"/>
        <v>92.104981967066806</v>
      </c>
      <c r="H315" s="154">
        <f t="shared" si="11"/>
        <v>73.268500000000003</v>
      </c>
    </row>
    <row r="316" spans="1:8" ht="25.5">
      <c r="A316" s="125" t="s">
        <v>200</v>
      </c>
      <c r="B316" s="125" t="s">
        <v>201</v>
      </c>
      <c r="C316" s="24">
        <v>7954.89</v>
      </c>
      <c r="D316" s="126">
        <v>10000</v>
      </c>
      <c r="E316" s="24">
        <v>0</v>
      </c>
      <c r="F316" s="126">
        <v>7326.85</v>
      </c>
      <c r="G316" s="132">
        <f t="shared" si="10"/>
        <v>92.104981967066806</v>
      </c>
      <c r="H316" s="132">
        <f t="shared" si="11"/>
        <v>73.268500000000003</v>
      </c>
    </row>
    <row r="317" spans="1:8">
      <c r="A317" s="125" t="s">
        <v>185</v>
      </c>
      <c r="B317" s="125" t="s">
        <v>9</v>
      </c>
      <c r="C317" s="24">
        <v>7954.89</v>
      </c>
      <c r="D317" s="126">
        <v>10000</v>
      </c>
      <c r="E317" s="24">
        <v>0</v>
      </c>
      <c r="F317" s="126">
        <v>7326.85</v>
      </c>
      <c r="G317" s="132">
        <f t="shared" si="10"/>
        <v>92.104981967066806</v>
      </c>
      <c r="H317" s="132">
        <f t="shared" si="11"/>
        <v>73.268500000000003</v>
      </c>
    </row>
    <row r="318" spans="1:8">
      <c r="A318" s="125" t="s">
        <v>215</v>
      </c>
      <c r="B318" s="125" t="s">
        <v>71</v>
      </c>
      <c r="C318" s="24">
        <v>839.53</v>
      </c>
      <c r="D318" s="126">
        <v>0</v>
      </c>
      <c r="E318" s="24">
        <v>0</v>
      </c>
      <c r="F318" s="126">
        <v>0</v>
      </c>
      <c r="G318" s="132">
        <f t="shared" si="10"/>
        <v>0</v>
      </c>
      <c r="H318" s="132">
        <v>0</v>
      </c>
    </row>
    <row r="319" spans="1:8">
      <c r="A319" s="125" t="s">
        <v>229</v>
      </c>
      <c r="B319" s="125" t="s">
        <v>83</v>
      </c>
      <c r="C319" s="24">
        <v>7115.36</v>
      </c>
      <c r="D319" s="126">
        <v>10000</v>
      </c>
      <c r="E319" s="24">
        <v>0</v>
      </c>
      <c r="F319" s="126">
        <v>7326.85</v>
      </c>
      <c r="G319" s="132">
        <f t="shared" si="10"/>
        <v>102.97230217445077</v>
      </c>
      <c r="H319" s="132">
        <f t="shared" si="11"/>
        <v>73.268500000000003</v>
      </c>
    </row>
    <row r="320" spans="1:8">
      <c r="A320" s="125" t="s">
        <v>243</v>
      </c>
      <c r="B320" s="125" t="s">
        <v>244</v>
      </c>
      <c r="C320" s="24">
        <v>9679.1299999999992</v>
      </c>
      <c r="D320" s="126">
        <v>10984</v>
      </c>
      <c r="E320" s="24">
        <v>0</v>
      </c>
      <c r="F320" s="126">
        <v>10499.48</v>
      </c>
      <c r="G320" s="132">
        <f t="shared" si="10"/>
        <v>108.47545182263283</v>
      </c>
      <c r="H320" s="132">
        <f t="shared" si="11"/>
        <v>95.588856518572456</v>
      </c>
    </row>
    <row r="321" spans="1:8" ht="25.5">
      <c r="A321" s="125" t="s">
        <v>266</v>
      </c>
      <c r="B321" s="125" t="s">
        <v>267</v>
      </c>
      <c r="C321" s="24">
        <v>9679.1299999999992</v>
      </c>
      <c r="D321" s="126">
        <v>10984</v>
      </c>
      <c r="E321" s="24">
        <v>0</v>
      </c>
      <c r="F321" s="126">
        <v>10499.48</v>
      </c>
      <c r="G321" s="132">
        <f t="shared" si="10"/>
        <v>108.47545182263283</v>
      </c>
      <c r="H321" s="132">
        <f t="shared" si="11"/>
        <v>95.588856518572456</v>
      </c>
    </row>
    <row r="322" spans="1:8">
      <c r="A322" s="125" t="s">
        <v>185</v>
      </c>
      <c r="B322" s="125" t="s">
        <v>9</v>
      </c>
      <c r="C322" s="24">
        <v>9679.1299999999992</v>
      </c>
      <c r="D322" s="126">
        <v>10984</v>
      </c>
      <c r="E322" s="24">
        <v>0</v>
      </c>
      <c r="F322" s="126">
        <v>10499.48</v>
      </c>
      <c r="G322" s="132">
        <f t="shared" si="10"/>
        <v>108.47545182263283</v>
      </c>
      <c r="H322" s="132">
        <f t="shared" si="11"/>
        <v>95.588856518572456</v>
      </c>
    </row>
    <row r="323" spans="1:8">
      <c r="A323" s="125" t="s">
        <v>215</v>
      </c>
      <c r="B323" s="125" t="s">
        <v>71</v>
      </c>
      <c r="C323" s="24">
        <v>0</v>
      </c>
      <c r="D323" s="126">
        <v>700</v>
      </c>
      <c r="E323" s="24">
        <v>0</v>
      </c>
      <c r="F323" s="126">
        <v>700</v>
      </c>
      <c r="G323" s="132">
        <v>0</v>
      </c>
      <c r="H323" s="132">
        <f t="shared" si="11"/>
        <v>100</v>
      </c>
    </row>
    <row r="324" spans="1:8" ht="15.75" thickBot="1">
      <c r="A324" s="134" t="s">
        <v>229</v>
      </c>
      <c r="B324" s="134" t="s">
        <v>83</v>
      </c>
      <c r="C324" s="135">
        <v>9679.1299999999992</v>
      </c>
      <c r="D324" s="136">
        <v>10284</v>
      </c>
      <c r="E324" s="135">
        <v>0</v>
      </c>
      <c r="F324" s="136">
        <v>9799.48</v>
      </c>
      <c r="G324" s="137">
        <f t="shared" si="10"/>
        <v>101.24339687554564</v>
      </c>
      <c r="H324" s="137">
        <f t="shared" si="11"/>
        <v>95.288603656164923</v>
      </c>
    </row>
    <row r="325" spans="1:8" ht="25.5">
      <c r="A325" s="175" t="s">
        <v>293</v>
      </c>
      <c r="B325" s="176" t="s">
        <v>294</v>
      </c>
      <c r="C325" s="177">
        <v>0</v>
      </c>
      <c r="D325" s="178">
        <v>81400</v>
      </c>
      <c r="E325" s="177">
        <v>0</v>
      </c>
      <c r="F325" s="178">
        <v>79498.740000000005</v>
      </c>
      <c r="G325" s="179">
        <v>0</v>
      </c>
      <c r="H325" s="180">
        <f t="shared" si="11"/>
        <v>97.664299754299762</v>
      </c>
    </row>
    <row r="326" spans="1:8">
      <c r="A326" s="125" t="s">
        <v>182</v>
      </c>
      <c r="B326" s="125" t="s">
        <v>183</v>
      </c>
      <c r="C326" s="24">
        <v>0</v>
      </c>
      <c r="D326" s="126">
        <v>18300</v>
      </c>
      <c r="E326" s="24">
        <v>0</v>
      </c>
      <c r="F326" s="126">
        <v>18300</v>
      </c>
      <c r="G326" s="132">
        <v>0</v>
      </c>
      <c r="H326" s="132">
        <f t="shared" si="11"/>
        <v>100</v>
      </c>
    </row>
    <row r="327" spans="1:8">
      <c r="A327" s="125" t="s">
        <v>184</v>
      </c>
      <c r="B327" s="125" t="s">
        <v>183</v>
      </c>
      <c r="C327" s="24">
        <v>0</v>
      </c>
      <c r="D327" s="126">
        <v>18300</v>
      </c>
      <c r="E327" s="24">
        <v>0</v>
      </c>
      <c r="F327" s="126">
        <v>18300</v>
      </c>
      <c r="G327" s="132">
        <v>0</v>
      </c>
      <c r="H327" s="132">
        <f t="shared" si="11"/>
        <v>100</v>
      </c>
    </row>
    <row r="328" spans="1:8">
      <c r="A328" s="125" t="s">
        <v>189</v>
      </c>
      <c r="B328" s="125" t="s">
        <v>4</v>
      </c>
      <c r="C328" s="24">
        <v>0</v>
      </c>
      <c r="D328" s="126">
        <v>18300</v>
      </c>
      <c r="E328" s="24">
        <v>0</v>
      </c>
      <c r="F328" s="126">
        <v>18300</v>
      </c>
      <c r="G328" s="132">
        <v>0</v>
      </c>
      <c r="H328" s="132">
        <f t="shared" si="11"/>
        <v>100</v>
      </c>
    </row>
    <row r="329" spans="1:8">
      <c r="A329" s="125" t="s">
        <v>202</v>
      </c>
      <c r="B329" s="125" t="s">
        <v>17</v>
      </c>
      <c r="C329" s="24">
        <v>0</v>
      </c>
      <c r="D329" s="126">
        <v>18300</v>
      </c>
      <c r="E329" s="24">
        <v>0</v>
      </c>
      <c r="F329" s="126">
        <v>18300</v>
      </c>
      <c r="G329" s="132">
        <v>0</v>
      </c>
      <c r="H329" s="132">
        <f t="shared" si="11"/>
        <v>100</v>
      </c>
    </row>
    <row r="330" spans="1:8">
      <c r="A330" s="125" t="s">
        <v>198</v>
      </c>
      <c r="B330" s="125" t="s">
        <v>199</v>
      </c>
      <c r="C330" s="24">
        <v>0</v>
      </c>
      <c r="D330" s="126">
        <v>24800</v>
      </c>
      <c r="E330" s="24">
        <v>0</v>
      </c>
      <c r="F330" s="126">
        <v>22898.74</v>
      </c>
      <c r="G330" s="132">
        <v>0</v>
      </c>
      <c r="H330" s="132">
        <f t="shared" si="11"/>
        <v>92.333629032258074</v>
      </c>
    </row>
    <row r="331" spans="1:8" ht="25.5">
      <c r="A331" s="125" t="s">
        <v>200</v>
      </c>
      <c r="B331" s="125" t="s">
        <v>201</v>
      </c>
      <c r="C331" s="24">
        <v>0</v>
      </c>
      <c r="D331" s="126">
        <v>24800</v>
      </c>
      <c r="E331" s="24">
        <v>0</v>
      </c>
      <c r="F331" s="126">
        <v>22898.74</v>
      </c>
      <c r="G331" s="132">
        <v>0</v>
      </c>
      <c r="H331" s="132">
        <f t="shared" si="11"/>
        <v>92.333629032258074</v>
      </c>
    </row>
    <row r="332" spans="1:8">
      <c r="A332" s="125" t="s">
        <v>189</v>
      </c>
      <c r="B332" s="125" t="s">
        <v>4</v>
      </c>
      <c r="C332" s="24">
        <v>0</v>
      </c>
      <c r="D332" s="126">
        <v>7400</v>
      </c>
      <c r="E332" s="24">
        <v>0</v>
      </c>
      <c r="F332" s="126">
        <v>8109.88</v>
      </c>
      <c r="G332" s="132">
        <v>0</v>
      </c>
      <c r="H332" s="132">
        <f t="shared" si="11"/>
        <v>109.59297297297297</v>
      </c>
    </row>
    <row r="333" spans="1:8">
      <c r="A333" s="125" t="s">
        <v>202</v>
      </c>
      <c r="B333" s="125" t="s">
        <v>17</v>
      </c>
      <c r="C333" s="24">
        <v>0</v>
      </c>
      <c r="D333" s="126">
        <v>7400</v>
      </c>
      <c r="E333" s="24">
        <v>0</v>
      </c>
      <c r="F333" s="126">
        <v>4862.3100000000004</v>
      </c>
      <c r="G333" s="132">
        <v>0</v>
      </c>
      <c r="H333" s="132">
        <f t="shared" si="11"/>
        <v>65.7068918918919</v>
      </c>
    </row>
    <row r="334" spans="1:8">
      <c r="A334" s="125" t="s">
        <v>190</v>
      </c>
      <c r="B334" s="125" t="s">
        <v>62</v>
      </c>
      <c r="C334" s="24">
        <v>0</v>
      </c>
      <c r="D334" s="126">
        <v>0</v>
      </c>
      <c r="E334" s="24">
        <v>0</v>
      </c>
      <c r="F334" s="126">
        <v>0</v>
      </c>
      <c r="G334" s="132">
        <v>0</v>
      </c>
      <c r="H334" s="132">
        <v>0</v>
      </c>
    </row>
    <row r="335" spans="1:8" ht="25.5">
      <c r="A335" s="125" t="s">
        <v>205</v>
      </c>
      <c r="B335" s="125" t="s">
        <v>131</v>
      </c>
      <c r="C335" s="24">
        <v>0</v>
      </c>
      <c r="D335" s="126">
        <v>0</v>
      </c>
      <c r="E335" s="24">
        <v>0</v>
      </c>
      <c r="F335" s="126">
        <v>3247.57</v>
      </c>
      <c r="G335" s="132">
        <v>0</v>
      </c>
      <c r="H335" s="132">
        <v>0</v>
      </c>
    </row>
    <row r="336" spans="1:8">
      <c r="A336" s="125" t="s">
        <v>185</v>
      </c>
      <c r="B336" s="125" t="s">
        <v>9</v>
      </c>
      <c r="C336" s="24">
        <v>0</v>
      </c>
      <c r="D336" s="126">
        <v>17400</v>
      </c>
      <c r="E336" s="24">
        <v>0</v>
      </c>
      <c r="F336" s="126">
        <v>14788.86</v>
      </c>
      <c r="G336" s="132">
        <v>0</v>
      </c>
      <c r="H336" s="132">
        <f t="shared" si="11"/>
        <v>84.993448275862065</v>
      </c>
    </row>
    <row r="337" spans="1:8" ht="25.5">
      <c r="A337" s="125" t="s">
        <v>213</v>
      </c>
      <c r="B337" s="125" t="s">
        <v>66</v>
      </c>
      <c r="C337" s="24">
        <v>0</v>
      </c>
      <c r="D337" s="126">
        <v>1200</v>
      </c>
      <c r="E337" s="24">
        <v>0</v>
      </c>
      <c r="F337" s="126">
        <v>940.77</v>
      </c>
      <c r="G337" s="132">
        <v>0</v>
      </c>
      <c r="H337" s="132">
        <f t="shared" si="11"/>
        <v>78.397499999999994</v>
      </c>
    </row>
    <row r="338" spans="1:8">
      <c r="A338" s="125" t="s">
        <v>214</v>
      </c>
      <c r="B338" s="125" t="s">
        <v>70</v>
      </c>
      <c r="C338" s="24">
        <v>0</v>
      </c>
      <c r="D338" s="126">
        <v>1843</v>
      </c>
      <c r="E338" s="24">
        <v>0</v>
      </c>
      <c r="F338" s="126">
        <v>1485.09</v>
      </c>
      <c r="G338" s="132">
        <v>0</v>
      </c>
      <c r="H338" s="132">
        <f t="shared" si="11"/>
        <v>80.580032555615844</v>
      </c>
    </row>
    <row r="339" spans="1:8">
      <c r="A339" s="125" t="s">
        <v>215</v>
      </c>
      <c r="B339" s="125" t="s">
        <v>71</v>
      </c>
      <c r="C339" s="24">
        <v>0</v>
      </c>
      <c r="D339" s="126">
        <v>3313</v>
      </c>
      <c r="E339" s="24">
        <v>0</v>
      </c>
      <c r="F339" s="126">
        <v>2587.87</v>
      </c>
      <c r="G339" s="132">
        <v>0</v>
      </c>
      <c r="H339" s="132">
        <f t="shared" si="11"/>
        <v>78.112586779354061</v>
      </c>
    </row>
    <row r="340" spans="1:8">
      <c r="A340" s="125" t="s">
        <v>216</v>
      </c>
      <c r="B340" s="125" t="s">
        <v>72</v>
      </c>
      <c r="C340" s="24">
        <v>0</v>
      </c>
      <c r="D340" s="126">
        <v>1666</v>
      </c>
      <c r="E340" s="24">
        <v>0</v>
      </c>
      <c r="F340" s="126">
        <v>392.44</v>
      </c>
      <c r="G340" s="132">
        <v>0</v>
      </c>
      <c r="H340" s="132">
        <f t="shared" si="11"/>
        <v>23.555822328931573</v>
      </c>
    </row>
    <row r="341" spans="1:8">
      <c r="A341" s="125" t="s">
        <v>218</v>
      </c>
      <c r="B341" s="125" t="s">
        <v>219</v>
      </c>
      <c r="C341" s="24">
        <v>0</v>
      </c>
      <c r="D341" s="126">
        <v>250</v>
      </c>
      <c r="E341" s="24">
        <v>0</v>
      </c>
      <c r="F341" s="126">
        <v>124</v>
      </c>
      <c r="G341" s="132">
        <v>0</v>
      </c>
      <c r="H341" s="132">
        <f t="shared" si="11"/>
        <v>49.6</v>
      </c>
    </row>
    <row r="342" spans="1:8">
      <c r="A342" s="125" t="s">
        <v>221</v>
      </c>
      <c r="B342" s="125" t="s">
        <v>222</v>
      </c>
      <c r="C342" s="24">
        <v>0</v>
      </c>
      <c r="D342" s="126">
        <v>1820</v>
      </c>
      <c r="E342" s="24">
        <v>0</v>
      </c>
      <c r="F342" s="126">
        <v>1583</v>
      </c>
      <c r="G342" s="132">
        <v>0</v>
      </c>
      <c r="H342" s="132">
        <f t="shared" si="11"/>
        <v>86.978021978021985</v>
      </c>
    </row>
    <row r="343" spans="1:8">
      <c r="A343" s="125" t="s">
        <v>223</v>
      </c>
      <c r="B343" s="125" t="s">
        <v>224</v>
      </c>
      <c r="C343" s="24">
        <v>0</v>
      </c>
      <c r="D343" s="126">
        <v>308</v>
      </c>
      <c r="E343" s="24">
        <v>0</v>
      </c>
      <c r="F343" s="126">
        <v>439.88</v>
      </c>
      <c r="G343" s="132">
        <v>0</v>
      </c>
      <c r="H343" s="132">
        <f t="shared" si="11"/>
        <v>142.81818181818181</v>
      </c>
    </row>
    <row r="344" spans="1:8">
      <c r="A344" s="125" t="s">
        <v>225</v>
      </c>
      <c r="B344" s="125" t="s">
        <v>79</v>
      </c>
      <c r="C344" s="24">
        <v>0</v>
      </c>
      <c r="D344" s="126">
        <v>504</v>
      </c>
      <c r="E344" s="24">
        <v>0</v>
      </c>
      <c r="F344" s="126">
        <v>606.1</v>
      </c>
      <c r="G344" s="132">
        <v>0</v>
      </c>
      <c r="H344" s="132">
        <f t="shared" si="11"/>
        <v>120.25793650793651</v>
      </c>
    </row>
    <row r="345" spans="1:8">
      <c r="A345" s="125" t="s">
        <v>226</v>
      </c>
      <c r="B345" s="125" t="s">
        <v>80</v>
      </c>
      <c r="C345" s="24">
        <v>0</v>
      </c>
      <c r="D345" s="126">
        <v>1280</v>
      </c>
      <c r="E345" s="24">
        <v>0</v>
      </c>
      <c r="F345" s="126">
        <v>1025.1600000000001</v>
      </c>
      <c r="G345" s="132">
        <v>0</v>
      </c>
      <c r="H345" s="132">
        <f t="shared" si="11"/>
        <v>80.090625000000003</v>
      </c>
    </row>
    <row r="346" spans="1:8">
      <c r="A346" s="125" t="s">
        <v>228</v>
      </c>
      <c r="B346" s="125" t="s">
        <v>82</v>
      </c>
      <c r="C346" s="24">
        <v>0</v>
      </c>
      <c r="D346" s="126">
        <v>330</v>
      </c>
      <c r="E346" s="24">
        <v>0</v>
      </c>
      <c r="F346" s="126">
        <v>847.29</v>
      </c>
      <c r="G346" s="132">
        <v>0</v>
      </c>
      <c r="H346" s="132">
        <f t="shared" si="11"/>
        <v>256.75454545454545</v>
      </c>
    </row>
    <row r="347" spans="1:8">
      <c r="A347" s="125" t="s">
        <v>230</v>
      </c>
      <c r="B347" s="125" t="s">
        <v>84</v>
      </c>
      <c r="C347" s="24">
        <v>0</v>
      </c>
      <c r="D347" s="126">
        <v>0</v>
      </c>
      <c r="E347" s="24">
        <v>0</v>
      </c>
      <c r="F347" s="126">
        <v>0</v>
      </c>
      <c r="G347" s="132">
        <v>0</v>
      </c>
      <c r="H347" s="132">
        <v>0</v>
      </c>
    </row>
    <row r="348" spans="1:8">
      <c r="A348" s="125" t="s">
        <v>231</v>
      </c>
      <c r="B348" s="125" t="s">
        <v>85</v>
      </c>
      <c r="C348" s="24">
        <v>0</v>
      </c>
      <c r="D348" s="126">
        <v>4680</v>
      </c>
      <c r="E348" s="24">
        <v>0</v>
      </c>
      <c r="F348" s="126">
        <v>4558</v>
      </c>
      <c r="G348" s="132">
        <v>0</v>
      </c>
      <c r="H348" s="132">
        <f t="shared" si="11"/>
        <v>97.393162393162385</v>
      </c>
    </row>
    <row r="349" spans="1:8">
      <c r="A349" s="125" t="s">
        <v>235</v>
      </c>
      <c r="B349" s="125" t="s">
        <v>89</v>
      </c>
      <c r="C349" s="24">
        <v>0</v>
      </c>
      <c r="D349" s="126">
        <v>206</v>
      </c>
      <c r="E349" s="24">
        <v>0</v>
      </c>
      <c r="F349" s="126">
        <v>199.26</v>
      </c>
      <c r="G349" s="132">
        <v>0</v>
      </c>
      <c r="H349" s="132">
        <f t="shared" si="11"/>
        <v>96.728155339805824</v>
      </c>
    </row>
    <row r="350" spans="1:8">
      <c r="A350" s="125" t="s">
        <v>237</v>
      </c>
      <c r="B350" s="125" t="s">
        <v>87</v>
      </c>
      <c r="C350" s="24">
        <v>0</v>
      </c>
      <c r="D350" s="126">
        <v>0</v>
      </c>
      <c r="E350" s="24">
        <v>0</v>
      </c>
      <c r="F350" s="126">
        <v>0</v>
      </c>
      <c r="G350" s="132">
        <v>0</v>
      </c>
      <c r="H350" s="132">
        <v>0</v>
      </c>
    </row>
    <row r="351" spans="1:8">
      <c r="A351" s="125" t="s">
        <v>243</v>
      </c>
      <c r="B351" s="125" t="s">
        <v>244</v>
      </c>
      <c r="C351" s="24">
        <v>0</v>
      </c>
      <c r="D351" s="126">
        <v>38300</v>
      </c>
      <c r="E351" s="24">
        <v>0</v>
      </c>
      <c r="F351" s="126">
        <v>38300</v>
      </c>
      <c r="G351" s="132">
        <v>0</v>
      </c>
      <c r="H351" s="132">
        <f t="shared" si="11"/>
        <v>100</v>
      </c>
    </row>
    <row r="352" spans="1:8" ht="25.5">
      <c r="A352" s="125" t="s">
        <v>266</v>
      </c>
      <c r="B352" s="125" t="s">
        <v>267</v>
      </c>
      <c r="C352" s="24">
        <v>0</v>
      </c>
      <c r="D352" s="126">
        <v>38300</v>
      </c>
      <c r="E352" s="24">
        <v>0</v>
      </c>
      <c r="F352" s="126">
        <v>38300</v>
      </c>
      <c r="G352" s="132">
        <v>0</v>
      </c>
      <c r="H352" s="132">
        <f t="shared" si="11"/>
        <v>100</v>
      </c>
    </row>
    <row r="353" spans="1:8">
      <c r="A353" s="125" t="s">
        <v>189</v>
      </c>
      <c r="B353" s="125" t="s">
        <v>4</v>
      </c>
      <c r="C353" s="24">
        <v>0</v>
      </c>
      <c r="D353" s="126">
        <v>38300</v>
      </c>
      <c r="E353" s="24">
        <v>0</v>
      </c>
      <c r="F353" s="126">
        <v>38300</v>
      </c>
      <c r="G353" s="132">
        <v>0</v>
      </c>
      <c r="H353" s="132">
        <f t="shared" si="11"/>
        <v>100</v>
      </c>
    </row>
    <row r="354" spans="1:8">
      <c r="A354" s="125" t="s">
        <v>202</v>
      </c>
      <c r="B354" s="125" t="s">
        <v>17</v>
      </c>
      <c r="C354" s="24">
        <v>0</v>
      </c>
      <c r="D354" s="126">
        <v>36900</v>
      </c>
      <c r="E354" s="24">
        <v>0</v>
      </c>
      <c r="F354" s="126">
        <v>31180.95</v>
      </c>
      <c r="G354" s="132">
        <v>0</v>
      </c>
      <c r="H354" s="132">
        <f t="shared" si="11"/>
        <v>84.501219512195121</v>
      </c>
    </row>
    <row r="355" spans="1:8">
      <c r="A355" s="125" t="s">
        <v>190</v>
      </c>
      <c r="B355" s="125" t="s">
        <v>62</v>
      </c>
      <c r="C355" s="24">
        <v>0</v>
      </c>
      <c r="D355" s="126">
        <v>1400</v>
      </c>
      <c r="E355" s="24">
        <v>0</v>
      </c>
      <c r="F355" s="126">
        <v>1400</v>
      </c>
      <c r="G355" s="132">
        <v>0</v>
      </c>
      <c r="H355" s="132">
        <f t="shared" si="11"/>
        <v>100</v>
      </c>
    </row>
    <row r="356" spans="1:8" ht="26.25" thickBot="1">
      <c r="A356" s="134" t="s">
        <v>205</v>
      </c>
      <c r="B356" s="134" t="s">
        <v>131</v>
      </c>
      <c r="C356" s="135">
        <v>0</v>
      </c>
      <c r="D356" s="136">
        <v>0</v>
      </c>
      <c r="E356" s="135">
        <v>0</v>
      </c>
      <c r="F356" s="136">
        <v>5719.05</v>
      </c>
      <c r="G356" s="137">
        <v>0</v>
      </c>
      <c r="H356" s="137">
        <v>0</v>
      </c>
    </row>
    <row r="357" spans="1:8" ht="39" thickBot="1">
      <c r="A357" s="164" t="s">
        <v>295</v>
      </c>
      <c r="B357" s="165" t="s">
        <v>296</v>
      </c>
      <c r="C357" s="166">
        <v>0</v>
      </c>
      <c r="D357" s="167">
        <v>75900</v>
      </c>
      <c r="E357" s="166">
        <v>0</v>
      </c>
      <c r="F357" s="167">
        <v>76601.149999999994</v>
      </c>
      <c r="G357" s="168">
        <v>0</v>
      </c>
      <c r="H357" s="170">
        <f t="shared" si="11"/>
        <v>100.92378129117259</v>
      </c>
    </row>
    <row r="358" spans="1:8">
      <c r="A358" s="156" t="s">
        <v>198</v>
      </c>
      <c r="B358" s="156" t="s">
        <v>199</v>
      </c>
      <c r="C358" s="157">
        <v>0</v>
      </c>
      <c r="D358" s="158">
        <v>30300</v>
      </c>
      <c r="E358" s="157">
        <v>0</v>
      </c>
      <c r="F358" s="158">
        <v>31001.15</v>
      </c>
      <c r="G358" s="154">
        <v>0</v>
      </c>
      <c r="H358" s="154">
        <f t="shared" si="11"/>
        <v>102.31402640264027</v>
      </c>
    </row>
    <row r="359" spans="1:8" ht="25.5">
      <c r="A359" s="125" t="s">
        <v>200</v>
      </c>
      <c r="B359" s="125" t="s">
        <v>201</v>
      </c>
      <c r="C359" s="24">
        <v>0</v>
      </c>
      <c r="D359" s="126">
        <v>30300</v>
      </c>
      <c r="E359" s="24">
        <v>0</v>
      </c>
      <c r="F359" s="126">
        <v>31001.15</v>
      </c>
      <c r="G359" s="132">
        <v>0</v>
      </c>
      <c r="H359" s="132">
        <f t="shared" si="11"/>
        <v>102.31402640264027</v>
      </c>
    </row>
    <row r="360" spans="1:8">
      <c r="A360" s="125" t="s">
        <v>189</v>
      </c>
      <c r="B360" s="125" t="s">
        <v>4</v>
      </c>
      <c r="C360" s="24">
        <v>0</v>
      </c>
      <c r="D360" s="126">
        <v>15500</v>
      </c>
      <c r="E360" s="24">
        <v>0</v>
      </c>
      <c r="F360" s="126">
        <v>15326.74</v>
      </c>
      <c r="G360" s="132">
        <v>0</v>
      </c>
      <c r="H360" s="132">
        <f t="shared" ref="H360:H379" si="13">F360/D360*100</f>
        <v>98.882193548387093</v>
      </c>
    </row>
    <row r="361" spans="1:8">
      <c r="A361" s="125" t="s">
        <v>202</v>
      </c>
      <c r="B361" s="125" t="s">
        <v>17</v>
      </c>
      <c r="C361" s="24">
        <v>0</v>
      </c>
      <c r="D361" s="126">
        <v>6564</v>
      </c>
      <c r="E361" s="24">
        <v>0</v>
      </c>
      <c r="F361" s="126">
        <v>10462.65</v>
      </c>
      <c r="G361" s="132">
        <v>0</v>
      </c>
      <c r="H361" s="132">
        <f t="shared" si="13"/>
        <v>159.39442413162706</v>
      </c>
    </row>
    <row r="362" spans="1:8">
      <c r="A362" s="125" t="s">
        <v>190</v>
      </c>
      <c r="B362" s="125" t="s">
        <v>62</v>
      </c>
      <c r="C362" s="24">
        <v>0</v>
      </c>
      <c r="D362" s="126">
        <v>0</v>
      </c>
      <c r="E362" s="24">
        <v>0</v>
      </c>
      <c r="F362" s="126">
        <v>0</v>
      </c>
      <c r="G362" s="132">
        <v>0</v>
      </c>
      <c r="H362" s="132">
        <v>0</v>
      </c>
    </row>
    <row r="363" spans="1:8" ht="25.5">
      <c r="A363" s="125" t="s">
        <v>205</v>
      </c>
      <c r="B363" s="125" t="s">
        <v>131</v>
      </c>
      <c r="C363" s="24">
        <v>0</v>
      </c>
      <c r="D363" s="126">
        <v>8936</v>
      </c>
      <c r="E363" s="24">
        <v>0</v>
      </c>
      <c r="F363" s="126">
        <v>4864.09</v>
      </c>
      <c r="G363" s="132">
        <v>0</v>
      </c>
      <c r="H363" s="132">
        <f t="shared" si="13"/>
        <v>54.432520143240822</v>
      </c>
    </row>
    <row r="364" spans="1:8">
      <c r="A364" s="125" t="s">
        <v>185</v>
      </c>
      <c r="B364" s="125" t="s">
        <v>9</v>
      </c>
      <c r="C364" s="24">
        <v>0</v>
      </c>
      <c r="D364" s="126">
        <v>14800</v>
      </c>
      <c r="E364" s="24">
        <v>0</v>
      </c>
      <c r="F364" s="126">
        <v>15674.41</v>
      </c>
      <c r="G364" s="132">
        <v>0</v>
      </c>
      <c r="H364" s="132">
        <f t="shared" si="13"/>
        <v>105.90817567567568</v>
      </c>
    </row>
    <row r="365" spans="1:8" ht="25.5">
      <c r="A365" s="125" t="s">
        <v>213</v>
      </c>
      <c r="B365" s="125" t="s">
        <v>66</v>
      </c>
      <c r="C365" s="24">
        <v>0</v>
      </c>
      <c r="D365" s="126">
        <v>480</v>
      </c>
      <c r="E365" s="24">
        <v>0</v>
      </c>
      <c r="F365" s="126">
        <v>486.69</v>
      </c>
      <c r="G365" s="132">
        <v>0</v>
      </c>
      <c r="H365" s="132">
        <f t="shared" si="13"/>
        <v>101.39375</v>
      </c>
    </row>
    <row r="366" spans="1:8">
      <c r="A366" s="125" t="s">
        <v>214</v>
      </c>
      <c r="B366" s="125" t="s">
        <v>70</v>
      </c>
      <c r="C366" s="24">
        <v>0</v>
      </c>
      <c r="D366" s="126">
        <v>1403</v>
      </c>
      <c r="E366" s="24">
        <v>0</v>
      </c>
      <c r="F366" s="126">
        <v>1477.46</v>
      </c>
      <c r="G366" s="132">
        <v>0</v>
      </c>
      <c r="H366" s="132">
        <f t="shared" si="13"/>
        <v>105.30719885958659</v>
      </c>
    </row>
    <row r="367" spans="1:8">
      <c r="A367" s="125" t="s">
        <v>215</v>
      </c>
      <c r="B367" s="125" t="s">
        <v>71</v>
      </c>
      <c r="C367" s="24">
        <v>0</v>
      </c>
      <c r="D367" s="126">
        <v>3455</v>
      </c>
      <c r="E367" s="24">
        <v>0</v>
      </c>
      <c r="F367" s="126">
        <v>3370.37</v>
      </c>
      <c r="G367" s="132">
        <v>0</v>
      </c>
      <c r="H367" s="132">
        <f t="shared" si="13"/>
        <v>97.550506512300998</v>
      </c>
    </row>
    <row r="368" spans="1:8">
      <c r="A368" s="125" t="s">
        <v>216</v>
      </c>
      <c r="B368" s="125" t="s">
        <v>72</v>
      </c>
      <c r="C368" s="24">
        <v>0</v>
      </c>
      <c r="D368" s="126">
        <v>0</v>
      </c>
      <c r="E368" s="24">
        <v>0</v>
      </c>
      <c r="F368" s="126">
        <v>0</v>
      </c>
      <c r="G368" s="132">
        <v>0</v>
      </c>
      <c r="H368" s="132">
        <v>0</v>
      </c>
    </row>
    <row r="369" spans="1:8">
      <c r="A369" s="125" t="s">
        <v>221</v>
      </c>
      <c r="B369" s="125" t="s">
        <v>222</v>
      </c>
      <c r="C369" s="24">
        <v>0</v>
      </c>
      <c r="D369" s="126">
        <v>700</v>
      </c>
      <c r="E369" s="24">
        <v>0</v>
      </c>
      <c r="F369" s="126">
        <v>531.47</v>
      </c>
      <c r="G369" s="132">
        <v>0</v>
      </c>
      <c r="H369" s="132">
        <f t="shared" si="13"/>
        <v>75.924285714285716</v>
      </c>
    </row>
    <row r="370" spans="1:8">
      <c r="A370" s="125" t="s">
        <v>223</v>
      </c>
      <c r="B370" s="125" t="s">
        <v>224</v>
      </c>
      <c r="C370" s="24">
        <v>0</v>
      </c>
      <c r="D370" s="126">
        <v>2400</v>
      </c>
      <c r="E370" s="24">
        <v>0</v>
      </c>
      <c r="F370" s="126">
        <v>1380</v>
      </c>
      <c r="G370" s="132">
        <v>0</v>
      </c>
      <c r="H370" s="132">
        <f t="shared" si="13"/>
        <v>57.499999999999993</v>
      </c>
    </row>
    <row r="371" spans="1:8">
      <c r="A371" s="125" t="s">
        <v>225</v>
      </c>
      <c r="B371" s="125" t="s">
        <v>79</v>
      </c>
      <c r="C371" s="24">
        <v>0</v>
      </c>
      <c r="D371" s="126">
        <v>60</v>
      </c>
      <c r="E371" s="24">
        <v>0</v>
      </c>
      <c r="F371" s="126">
        <v>34</v>
      </c>
      <c r="G371" s="132">
        <v>0</v>
      </c>
      <c r="H371" s="132">
        <f t="shared" si="13"/>
        <v>56.666666666666664</v>
      </c>
    </row>
    <row r="372" spans="1:8">
      <c r="A372" s="125" t="s">
        <v>226</v>
      </c>
      <c r="B372" s="125" t="s">
        <v>80</v>
      </c>
      <c r="C372" s="24">
        <v>0</v>
      </c>
      <c r="D372" s="126">
        <v>360</v>
      </c>
      <c r="E372" s="24">
        <v>0</v>
      </c>
      <c r="F372" s="126">
        <v>287.54000000000002</v>
      </c>
      <c r="G372" s="132">
        <v>0</v>
      </c>
      <c r="H372" s="132">
        <f t="shared" si="13"/>
        <v>79.872222222222234</v>
      </c>
    </row>
    <row r="373" spans="1:8">
      <c r="A373" s="125" t="s">
        <v>228</v>
      </c>
      <c r="B373" s="125" t="s">
        <v>82</v>
      </c>
      <c r="C373" s="24">
        <v>0</v>
      </c>
      <c r="D373" s="126">
        <v>360</v>
      </c>
      <c r="E373" s="24">
        <v>0</v>
      </c>
      <c r="F373" s="126">
        <v>342.18</v>
      </c>
      <c r="G373" s="132">
        <v>0</v>
      </c>
      <c r="H373" s="132">
        <f t="shared" si="13"/>
        <v>95.05</v>
      </c>
    </row>
    <row r="374" spans="1:8">
      <c r="A374" s="125" t="s">
        <v>231</v>
      </c>
      <c r="B374" s="125" t="s">
        <v>85</v>
      </c>
      <c r="C374" s="24">
        <v>0</v>
      </c>
      <c r="D374" s="126">
        <v>5400</v>
      </c>
      <c r="E374" s="24">
        <v>0</v>
      </c>
      <c r="F374" s="126">
        <v>7588.77</v>
      </c>
      <c r="G374" s="132">
        <v>0</v>
      </c>
      <c r="H374" s="132">
        <f t="shared" si="13"/>
        <v>140.5327777777778</v>
      </c>
    </row>
    <row r="375" spans="1:8">
      <c r="A375" s="125" t="s">
        <v>235</v>
      </c>
      <c r="B375" s="125" t="s">
        <v>89</v>
      </c>
      <c r="C375" s="24">
        <v>0</v>
      </c>
      <c r="D375" s="126">
        <v>182</v>
      </c>
      <c r="E375" s="24">
        <v>0</v>
      </c>
      <c r="F375" s="126">
        <v>175.93</v>
      </c>
      <c r="G375" s="132">
        <v>0</v>
      </c>
      <c r="H375" s="132">
        <f t="shared" si="13"/>
        <v>96.664835164835168</v>
      </c>
    </row>
    <row r="376" spans="1:8">
      <c r="A376" s="125" t="s">
        <v>243</v>
      </c>
      <c r="B376" s="125" t="s">
        <v>244</v>
      </c>
      <c r="C376" s="24">
        <v>0</v>
      </c>
      <c r="D376" s="126">
        <v>45600</v>
      </c>
      <c r="E376" s="24">
        <v>0</v>
      </c>
      <c r="F376" s="126">
        <v>45600</v>
      </c>
      <c r="G376" s="132">
        <v>0</v>
      </c>
      <c r="H376" s="132">
        <f t="shared" si="13"/>
        <v>100</v>
      </c>
    </row>
    <row r="377" spans="1:8" ht="25.5">
      <c r="A377" s="125" t="s">
        <v>266</v>
      </c>
      <c r="B377" s="125" t="s">
        <v>267</v>
      </c>
      <c r="C377" s="24">
        <v>0</v>
      </c>
      <c r="D377" s="126">
        <v>45600</v>
      </c>
      <c r="E377" s="24">
        <v>0</v>
      </c>
      <c r="F377" s="126">
        <v>45600</v>
      </c>
      <c r="G377" s="132">
        <v>0</v>
      </c>
      <c r="H377" s="132">
        <f t="shared" si="13"/>
        <v>100</v>
      </c>
    </row>
    <row r="378" spans="1:8">
      <c r="A378" s="125" t="s">
        <v>189</v>
      </c>
      <c r="B378" s="125" t="s">
        <v>4</v>
      </c>
      <c r="C378" s="24">
        <v>0</v>
      </c>
      <c r="D378" s="126">
        <v>45600</v>
      </c>
      <c r="E378" s="24">
        <v>0</v>
      </c>
      <c r="F378" s="126">
        <v>45600</v>
      </c>
      <c r="G378" s="132">
        <v>0</v>
      </c>
      <c r="H378" s="132">
        <f t="shared" si="13"/>
        <v>100</v>
      </c>
    </row>
    <row r="379" spans="1:8">
      <c r="A379" s="125" t="s">
        <v>202</v>
      </c>
      <c r="B379" s="125" t="s">
        <v>17</v>
      </c>
      <c r="C379" s="24">
        <v>0</v>
      </c>
      <c r="D379" s="126">
        <v>45600</v>
      </c>
      <c r="E379" s="24">
        <v>0</v>
      </c>
      <c r="F379" s="126">
        <v>42267.55</v>
      </c>
      <c r="G379" s="132">
        <v>0</v>
      </c>
      <c r="H379" s="132">
        <f t="shared" si="13"/>
        <v>92.691995614035093</v>
      </c>
    </row>
    <row r="380" spans="1:8" ht="26.25" thickBot="1">
      <c r="A380" s="134" t="s">
        <v>205</v>
      </c>
      <c r="B380" s="134" t="s">
        <v>131</v>
      </c>
      <c r="C380" s="135">
        <v>0</v>
      </c>
      <c r="D380" s="136">
        <v>0</v>
      </c>
      <c r="E380" s="135">
        <v>0</v>
      </c>
      <c r="F380" s="136">
        <v>3332.45</v>
      </c>
      <c r="G380" s="137">
        <v>0</v>
      </c>
      <c r="H380" s="137">
        <v>0</v>
      </c>
    </row>
    <row r="381" spans="1:8" ht="25.5">
      <c r="A381" s="145" t="s">
        <v>297</v>
      </c>
      <c r="B381" s="146" t="s">
        <v>298</v>
      </c>
      <c r="C381" s="147">
        <v>791.49</v>
      </c>
      <c r="D381" s="148">
        <v>0</v>
      </c>
      <c r="E381" s="147">
        <v>0</v>
      </c>
      <c r="F381" s="148">
        <v>0</v>
      </c>
      <c r="G381" s="159">
        <f t="shared" ref="G381" si="14">F381/C381*100</f>
        <v>0</v>
      </c>
      <c r="H381" s="160">
        <v>0</v>
      </c>
    </row>
    <row r="382" spans="1:8" ht="25.5">
      <c r="A382" s="125" t="s">
        <v>299</v>
      </c>
      <c r="B382" s="125" t="s">
        <v>300</v>
      </c>
      <c r="C382" s="24">
        <v>0</v>
      </c>
      <c r="D382" s="126">
        <v>0</v>
      </c>
      <c r="E382" s="24">
        <v>0</v>
      </c>
      <c r="F382" s="126">
        <v>0</v>
      </c>
      <c r="G382" s="132">
        <v>0</v>
      </c>
      <c r="H382" s="132">
        <v>0</v>
      </c>
    </row>
    <row r="383" spans="1:8">
      <c r="A383" s="125" t="s">
        <v>198</v>
      </c>
      <c r="B383" s="125" t="s">
        <v>199</v>
      </c>
      <c r="C383" s="24">
        <v>0</v>
      </c>
      <c r="D383" s="126">
        <v>0</v>
      </c>
      <c r="E383" s="24">
        <v>0</v>
      </c>
      <c r="F383" s="126">
        <v>0</v>
      </c>
      <c r="G383" s="132">
        <v>0</v>
      </c>
      <c r="H383" s="132">
        <v>0</v>
      </c>
    </row>
    <row r="384" spans="1:8" ht="25.5">
      <c r="A384" s="125" t="s">
        <v>200</v>
      </c>
      <c r="B384" s="125" t="s">
        <v>201</v>
      </c>
      <c r="C384" s="24">
        <v>0</v>
      </c>
      <c r="D384" s="126">
        <v>0</v>
      </c>
      <c r="E384" s="24">
        <v>0</v>
      </c>
      <c r="F384" s="126">
        <v>0</v>
      </c>
      <c r="G384" s="132">
        <v>0</v>
      </c>
      <c r="H384" s="132">
        <v>0</v>
      </c>
    </row>
    <row r="385" spans="1:8">
      <c r="A385" s="125" t="s">
        <v>189</v>
      </c>
      <c r="B385" s="125" t="s">
        <v>4</v>
      </c>
      <c r="C385" s="24">
        <v>0</v>
      </c>
      <c r="D385" s="126">
        <v>0</v>
      </c>
      <c r="E385" s="24">
        <v>0</v>
      </c>
      <c r="F385" s="126">
        <v>0</v>
      </c>
      <c r="G385" s="132">
        <v>0</v>
      </c>
      <c r="H385" s="132">
        <v>0</v>
      </c>
    </row>
    <row r="386" spans="1:8">
      <c r="A386" s="125" t="s">
        <v>202</v>
      </c>
      <c r="B386" s="125" t="s">
        <v>17</v>
      </c>
      <c r="C386" s="24">
        <v>0</v>
      </c>
      <c r="D386" s="126">
        <v>0</v>
      </c>
      <c r="E386" s="24">
        <v>0</v>
      </c>
      <c r="F386" s="126">
        <v>0</v>
      </c>
      <c r="G386" s="132">
        <v>0</v>
      </c>
      <c r="H386" s="132">
        <v>0</v>
      </c>
    </row>
    <row r="387" spans="1:8">
      <c r="A387" s="125" t="s">
        <v>204</v>
      </c>
      <c r="B387" s="125" t="s">
        <v>61</v>
      </c>
      <c r="C387" s="24">
        <v>0</v>
      </c>
      <c r="D387" s="126">
        <v>0</v>
      </c>
      <c r="E387" s="24">
        <v>0</v>
      </c>
      <c r="F387" s="126">
        <v>0</v>
      </c>
      <c r="G387" s="132">
        <v>0</v>
      </c>
      <c r="H387" s="132">
        <v>0</v>
      </c>
    </row>
    <row r="388" spans="1:8" ht="25.5">
      <c r="A388" s="125" t="s">
        <v>205</v>
      </c>
      <c r="B388" s="125" t="s">
        <v>131</v>
      </c>
      <c r="C388" s="24">
        <v>0</v>
      </c>
      <c r="D388" s="126">
        <v>0</v>
      </c>
      <c r="E388" s="24">
        <v>0</v>
      </c>
      <c r="F388" s="126">
        <v>0</v>
      </c>
      <c r="G388" s="132">
        <v>0</v>
      </c>
      <c r="H388" s="132">
        <v>0</v>
      </c>
    </row>
    <row r="389" spans="1:8">
      <c r="A389" s="125" t="s">
        <v>185</v>
      </c>
      <c r="B389" s="125" t="s">
        <v>9</v>
      </c>
      <c r="C389" s="24">
        <v>0</v>
      </c>
      <c r="D389" s="126">
        <v>0</v>
      </c>
      <c r="E389" s="24">
        <v>0</v>
      </c>
      <c r="F389" s="126">
        <v>0</v>
      </c>
      <c r="G389" s="132">
        <v>0</v>
      </c>
      <c r="H389" s="132">
        <v>0</v>
      </c>
    </row>
    <row r="390" spans="1:8" ht="25.5">
      <c r="A390" s="125" t="s">
        <v>213</v>
      </c>
      <c r="B390" s="125" t="s">
        <v>66</v>
      </c>
      <c r="C390" s="24">
        <v>0</v>
      </c>
      <c r="D390" s="126">
        <v>0</v>
      </c>
      <c r="E390" s="24">
        <v>0</v>
      </c>
      <c r="F390" s="126">
        <v>0</v>
      </c>
      <c r="G390" s="132">
        <v>0</v>
      </c>
      <c r="H390" s="132">
        <v>0</v>
      </c>
    </row>
    <row r="391" spans="1:8">
      <c r="A391" s="125" t="s">
        <v>243</v>
      </c>
      <c r="B391" s="125" t="s">
        <v>244</v>
      </c>
      <c r="C391" s="24">
        <v>791.49</v>
      </c>
      <c r="D391" s="126">
        <v>0</v>
      </c>
      <c r="E391" s="24">
        <v>0</v>
      </c>
      <c r="F391" s="126">
        <v>0</v>
      </c>
      <c r="G391" s="132">
        <v>0</v>
      </c>
      <c r="H391" s="132">
        <v>0</v>
      </c>
    </row>
    <row r="392" spans="1:8" ht="25.5">
      <c r="A392" s="125" t="s">
        <v>266</v>
      </c>
      <c r="B392" s="125" t="s">
        <v>267</v>
      </c>
      <c r="C392" s="24">
        <v>791.49</v>
      </c>
      <c r="D392" s="126">
        <v>0</v>
      </c>
      <c r="E392" s="24">
        <v>0</v>
      </c>
      <c r="F392" s="126">
        <v>0</v>
      </c>
      <c r="G392" s="132">
        <v>0</v>
      </c>
      <c r="H392" s="132">
        <v>0</v>
      </c>
    </row>
    <row r="393" spans="1:8">
      <c r="A393" s="125" t="s">
        <v>189</v>
      </c>
      <c r="B393" s="125" t="s">
        <v>4</v>
      </c>
      <c r="C393" s="24">
        <v>791.49</v>
      </c>
      <c r="D393" s="126">
        <v>0</v>
      </c>
      <c r="E393" s="24">
        <v>0</v>
      </c>
      <c r="F393" s="126">
        <v>0</v>
      </c>
      <c r="G393" s="132">
        <v>0</v>
      </c>
      <c r="H393" s="132">
        <v>0</v>
      </c>
    </row>
    <row r="394" spans="1:8">
      <c r="A394" s="125" t="s">
        <v>202</v>
      </c>
      <c r="B394" s="125" t="s">
        <v>17</v>
      </c>
      <c r="C394" s="24">
        <v>662.55</v>
      </c>
      <c r="D394" s="126">
        <v>0</v>
      </c>
      <c r="E394" s="24">
        <v>0</v>
      </c>
      <c r="F394" s="126">
        <v>0</v>
      </c>
      <c r="G394" s="132">
        <v>0</v>
      </c>
      <c r="H394" s="132">
        <v>0</v>
      </c>
    </row>
    <row r="395" spans="1:8">
      <c r="A395" s="155">
        <v>3114</v>
      </c>
      <c r="B395" s="125" t="s">
        <v>61</v>
      </c>
      <c r="C395" s="24">
        <v>16.82</v>
      </c>
      <c r="D395" s="126">
        <v>0</v>
      </c>
      <c r="E395" s="24">
        <v>0</v>
      </c>
      <c r="F395" s="126">
        <v>0</v>
      </c>
      <c r="G395" s="132">
        <v>0</v>
      </c>
      <c r="H395" s="132">
        <v>0</v>
      </c>
    </row>
    <row r="396" spans="1:8">
      <c r="A396" s="162">
        <v>3132</v>
      </c>
      <c r="B396" s="163" t="s">
        <v>131</v>
      </c>
      <c r="C396" s="24">
        <v>112.12</v>
      </c>
      <c r="D396" s="126">
        <v>0</v>
      </c>
      <c r="E396" s="24">
        <v>0</v>
      </c>
      <c r="F396" s="126">
        <v>0</v>
      </c>
      <c r="G396" s="132">
        <v>0</v>
      </c>
      <c r="H396" s="132">
        <v>0</v>
      </c>
    </row>
    <row r="398" spans="1:8" s="184" customFormat="1" ht="12">
      <c r="A398" s="181" t="s">
        <v>301</v>
      </c>
      <c r="B398" s="181"/>
      <c r="C398" s="182"/>
      <c r="D398" s="183"/>
      <c r="E398" s="182"/>
      <c r="F398" s="183"/>
      <c r="G398" s="183"/>
      <c r="H398" s="183"/>
    </row>
    <row r="399" spans="1:8" s="184" customFormat="1" ht="12">
      <c r="A399" s="181" t="s">
        <v>305</v>
      </c>
      <c r="B399" s="181"/>
      <c r="C399" s="182"/>
      <c r="D399" s="183"/>
      <c r="E399" s="182"/>
      <c r="F399" s="183"/>
      <c r="G399" s="183"/>
      <c r="H399" s="183"/>
    </row>
    <row r="400" spans="1:8" s="184" customFormat="1" ht="12">
      <c r="A400" s="181" t="s">
        <v>306</v>
      </c>
      <c r="B400" s="181"/>
      <c r="C400" s="182"/>
      <c r="D400" s="183"/>
      <c r="E400" s="182"/>
      <c r="F400" s="183"/>
      <c r="G400" s="183"/>
      <c r="H400" s="183"/>
    </row>
    <row r="401" spans="1:8" s="184" customFormat="1" ht="12">
      <c r="A401" s="181" t="s">
        <v>307</v>
      </c>
      <c r="B401" s="181"/>
      <c r="C401" s="182"/>
      <c r="D401" s="183"/>
      <c r="E401" s="182"/>
      <c r="F401" s="183"/>
      <c r="G401" s="183"/>
      <c r="H401" s="183"/>
    </row>
    <row r="402" spans="1:8" s="184" customFormat="1" ht="12">
      <c r="A402" s="181" t="s">
        <v>308</v>
      </c>
      <c r="B402" s="182"/>
      <c r="C402" s="183"/>
      <c r="D402" s="182"/>
      <c r="E402" s="183"/>
      <c r="F402" s="183"/>
      <c r="G402" s="183"/>
      <c r="H402" s="183"/>
    </row>
    <row r="403" spans="1:8">
      <c r="A403" s="36"/>
      <c r="B403" s="35"/>
      <c r="C403" s="36"/>
      <c r="E403" s="36"/>
      <c r="G403"/>
      <c r="H403"/>
    </row>
  </sheetData>
  <mergeCells count="5">
    <mergeCell ref="A2:H2"/>
    <mergeCell ref="A4:H4"/>
    <mergeCell ref="A5:H5"/>
    <mergeCell ref="A8:B8"/>
    <mergeCell ref="A9:B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9280-7FED-4483-820E-C38FE313AA11}">
  <dimension ref="A1:E12"/>
  <sheetViews>
    <sheetView workbookViewId="0">
      <selection activeCell="G18" sqref="G18"/>
    </sheetView>
  </sheetViews>
  <sheetFormatPr defaultRowHeight="15"/>
  <cols>
    <col min="1" max="1" width="19.140625" customWidth="1"/>
    <col min="2" max="2" width="22" customWidth="1"/>
    <col min="3" max="3" width="19.5703125" customWidth="1"/>
    <col min="4" max="4" width="22.42578125" customWidth="1"/>
  </cols>
  <sheetData>
    <row r="1" spans="1:5">
      <c r="A1" s="213" t="s">
        <v>142</v>
      </c>
      <c r="B1" s="213"/>
      <c r="C1" s="213"/>
      <c r="D1" s="213"/>
      <c r="E1" s="213"/>
    </row>
    <row r="2" spans="1:5">
      <c r="A2" s="34"/>
      <c r="B2" s="36"/>
      <c r="C2" s="35"/>
      <c r="D2" s="36"/>
      <c r="E2" s="78"/>
    </row>
    <row r="3" spans="1:5">
      <c r="A3" s="34"/>
      <c r="B3" s="36"/>
      <c r="C3" s="36"/>
      <c r="D3" s="36"/>
      <c r="E3" s="78"/>
    </row>
    <row r="4" spans="1:5">
      <c r="A4" s="79" t="s">
        <v>148</v>
      </c>
      <c r="B4" s="80"/>
      <c r="C4" s="80"/>
      <c r="D4" s="80"/>
      <c r="E4" s="78"/>
    </row>
    <row r="5" spans="1:5">
      <c r="A5" s="81" t="s">
        <v>149</v>
      </c>
      <c r="B5" s="82"/>
      <c r="C5" s="36"/>
      <c r="D5" s="36"/>
      <c r="E5" s="78"/>
    </row>
    <row r="6" spans="1:5">
      <c r="A6" s="83"/>
      <c r="B6" s="84"/>
      <c r="C6" s="36"/>
      <c r="D6" s="36"/>
      <c r="E6" s="78"/>
    </row>
    <row r="7" spans="1:5">
      <c r="A7" s="85" t="s">
        <v>143</v>
      </c>
      <c r="B7" s="86"/>
      <c r="C7" s="87"/>
      <c r="D7" s="88"/>
      <c r="E7" s="78"/>
    </row>
    <row r="8" spans="1:5">
      <c r="A8" s="89" t="s">
        <v>144</v>
      </c>
      <c r="B8" s="90" t="s">
        <v>169</v>
      </c>
      <c r="C8" s="91"/>
      <c r="D8" s="92"/>
      <c r="E8" s="78"/>
    </row>
    <row r="9" spans="1:5">
      <c r="A9" s="30" t="s">
        <v>145</v>
      </c>
      <c r="B9" s="89"/>
      <c r="C9" s="109">
        <v>31793.4</v>
      </c>
      <c r="D9" s="93"/>
      <c r="E9" s="78"/>
    </row>
    <row r="10" spans="1:5">
      <c r="A10" s="30" t="s">
        <v>146</v>
      </c>
      <c r="B10" s="89"/>
      <c r="C10" s="109">
        <v>284282.90999999997</v>
      </c>
      <c r="D10" s="93"/>
      <c r="E10" s="78"/>
    </row>
    <row r="11" spans="1:5">
      <c r="A11" s="30" t="s">
        <v>147</v>
      </c>
      <c r="B11" s="89"/>
      <c r="C11" s="94">
        <v>0</v>
      </c>
      <c r="D11" s="93"/>
      <c r="E11" s="78"/>
    </row>
    <row r="12" spans="1:5">
      <c r="A12" s="78"/>
      <c r="B12" s="78"/>
      <c r="C12" s="78"/>
      <c r="D12" s="78"/>
      <c r="E12" s="7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prema funkcijskoj k </vt:lpstr>
      <vt:lpstr>Poseban dio</vt:lpstr>
      <vt:lpstr>Posebni izvještaji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2026-03-27T11:11:27Z</cp:lastPrinted>
  <dcterms:created xsi:type="dcterms:W3CDTF">2022-08-12T12:51:27Z</dcterms:created>
  <dcterms:modified xsi:type="dcterms:W3CDTF">2026-03-27T11:11:40Z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